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SVČ\24-18 - Oprava silnice III_34711\DUR+DSP\Soupis prací\250425 - final\"/>
    </mc:Choice>
  </mc:AlternateContent>
  <bookViews>
    <workbookView xWindow="0" yWindow="0" windowWidth="28800" windowHeight="12435"/>
  </bookViews>
  <sheets>
    <sheet name="Rekapitulace" sheetId="5" r:id="rId1"/>
    <sheet name="SO 001" sheetId="2" r:id="rId2"/>
    <sheet name="SO 101" sheetId="3" r:id="rId3"/>
    <sheet name="SO 901" sheetId="4" r:id="rId4"/>
  </sheets>
  <calcPr calcId="152511" calcMode="manual"/>
</workbook>
</file>

<file path=xl/calcChain.xml><?xml version="1.0" encoding="utf-8"?>
<calcChain xmlns="http://schemas.openxmlformats.org/spreadsheetml/2006/main">
  <c r="I3" i="4" l="1"/>
  <c r="C12" i="5" s="1"/>
  <c r="I8" i="4"/>
  <c r="I12" i="4"/>
  <c r="O12" i="4" s="1"/>
  <c r="I9" i="4"/>
  <c r="O9" i="4" s="1"/>
  <c r="D12" i="5" s="1"/>
  <c r="I164" i="3"/>
  <c r="I204" i="3"/>
  <c r="O204" i="3" s="1"/>
  <c r="I200" i="3"/>
  <c r="O200" i="3" s="1"/>
  <c r="O197" i="3"/>
  <c r="I197" i="3"/>
  <c r="I193" i="3"/>
  <c r="O193" i="3" s="1"/>
  <c r="O189" i="3"/>
  <c r="I189" i="3"/>
  <c r="I185" i="3"/>
  <c r="O185" i="3" s="1"/>
  <c r="I181" i="3"/>
  <c r="O181" i="3" s="1"/>
  <c r="O177" i="3"/>
  <c r="I177" i="3"/>
  <c r="I173" i="3"/>
  <c r="O173" i="3" s="1"/>
  <c r="I169" i="3"/>
  <c r="O169" i="3" s="1"/>
  <c r="O165" i="3"/>
  <c r="I165" i="3"/>
  <c r="I113" i="3"/>
  <c r="I160" i="3"/>
  <c r="O160" i="3" s="1"/>
  <c r="O157" i="3"/>
  <c r="I157" i="3"/>
  <c r="O154" i="3"/>
  <c r="I154" i="3"/>
  <c r="I150" i="3"/>
  <c r="O150" i="3" s="1"/>
  <c r="O146" i="3"/>
  <c r="I146" i="3"/>
  <c r="O142" i="3"/>
  <c r="I142" i="3"/>
  <c r="I138" i="3"/>
  <c r="O138" i="3" s="1"/>
  <c r="I134" i="3"/>
  <c r="O134" i="3" s="1"/>
  <c r="I130" i="3"/>
  <c r="O130" i="3" s="1"/>
  <c r="O126" i="3"/>
  <c r="I126" i="3"/>
  <c r="O122" i="3"/>
  <c r="I122" i="3"/>
  <c r="I118" i="3"/>
  <c r="O118" i="3" s="1"/>
  <c r="O114" i="3"/>
  <c r="I114" i="3"/>
  <c r="I104" i="3"/>
  <c r="I109" i="3"/>
  <c r="O109" i="3" s="1"/>
  <c r="O105" i="3"/>
  <c r="I105" i="3"/>
  <c r="I92" i="3"/>
  <c r="I100" i="3"/>
  <c r="O100" i="3" s="1"/>
  <c r="O97" i="3"/>
  <c r="I97" i="3"/>
  <c r="O93" i="3"/>
  <c r="I93" i="3"/>
  <c r="I21" i="3"/>
  <c r="I88" i="3"/>
  <c r="O88" i="3" s="1"/>
  <c r="I85" i="3"/>
  <c r="O85" i="3" s="1"/>
  <c r="I82" i="3"/>
  <c r="O82" i="3" s="1"/>
  <c r="O78" i="3"/>
  <c r="I78" i="3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O46" i="3"/>
  <c r="I46" i="3"/>
  <c r="I42" i="3"/>
  <c r="O42" i="3" s="1"/>
  <c r="I38" i="3"/>
  <c r="O38" i="3" s="1"/>
  <c r="I34" i="3"/>
  <c r="O34" i="3" s="1"/>
  <c r="I30" i="3"/>
  <c r="O30" i="3" s="1"/>
  <c r="I26" i="3"/>
  <c r="O26" i="3" s="1"/>
  <c r="I22" i="3"/>
  <c r="O22" i="3" s="1"/>
  <c r="I8" i="3"/>
  <c r="I3" i="3" s="1"/>
  <c r="C11" i="5" s="1"/>
  <c r="I17" i="3"/>
  <c r="O17" i="3" s="1"/>
  <c r="I13" i="3"/>
  <c r="O13" i="3" s="1"/>
  <c r="I9" i="3"/>
  <c r="O9" i="3" s="1"/>
  <c r="D11" i="5" s="1"/>
  <c r="I3" i="2"/>
  <c r="C10" i="5" s="1"/>
  <c r="I8" i="2"/>
  <c r="O42" i="2"/>
  <c r="I42" i="2"/>
  <c r="I39" i="2"/>
  <c r="O39" i="2" s="1"/>
  <c r="O36" i="2"/>
  <c r="I36" i="2"/>
  <c r="I32" i="2"/>
  <c r="O32" i="2" s="1"/>
  <c r="I28" i="2"/>
  <c r="O28" i="2" s="1"/>
  <c r="I25" i="2"/>
  <c r="O25" i="2" s="1"/>
  <c r="I21" i="2"/>
  <c r="O21" i="2" s="1"/>
  <c r="I18" i="2"/>
  <c r="O18" i="2" s="1"/>
  <c r="O15" i="2"/>
  <c r="I15" i="2"/>
  <c r="I12" i="2"/>
  <c r="O12" i="2" s="1"/>
  <c r="D10" i="5" s="1"/>
  <c r="O9" i="2"/>
  <c r="I9" i="2"/>
  <c r="E10" i="5" l="1"/>
  <c r="C6" i="5"/>
  <c r="E11" i="5"/>
  <c r="E12" i="5"/>
  <c r="C7" i="5" l="1"/>
</calcChain>
</file>

<file path=xl/sharedStrings.xml><?xml version="1.0" encoding="utf-8"?>
<sst xmlns="http://schemas.openxmlformats.org/spreadsheetml/2006/main" count="832" uniqueCount="323">
  <si>
    <t>EstiCon</t>
  </si>
  <si>
    <t xml:space="preserve">Firma: </t>
  </si>
  <si>
    <t>Rekapitulace ceny</t>
  </si>
  <si>
    <t>Stavba: 24-18 - Oprava silnice III/34711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</si>
  <si>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</si>
  <si>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</si>
  <si>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</si>
  <si>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</si>
  <si>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</si>
  <si>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</si>
  <si>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</si>
  <si>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</si>
  <si>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</si>
  <si>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101</t>
  </si>
  <si>
    <t>Souvislá údržba a oprava komunikace</t>
  </si>
  <si>
    <t>SO 901</t>
  </si>
  <si>
    <t>Dopravně inženýrské opatření</t>
  </si>
  <si>
    <t>Soupis prací objektu</t>
  </si>
  <si>
    <t>S</t>
  </si>
  <si>
    <t>Stavba:</t>
  </si>
  <si>
    <t>24-18</t>
  </si>
  <si>
    <t>Oprava silnice III/34711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</si>
  <si>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</si>
  <si>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</si>
  <si>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</si>
  <si>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</si>
  <si>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</si>
  <si>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</si>
  <si>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</si>
  <si>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</si>
  <si>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</si>
  <si>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</si>
  <si>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</si>
  <si>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</si>
  <si>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</si>
  <si>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</si>
  <si>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</si>
  <si>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</si>
  <si>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</si>
  <si>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</si>
  <si>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</si>
  <si>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</si>
  <si>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</si>
  <si>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RD 2023 (2025) ~ RD 2023 (2025)</t>
  </si>
  <si>
    <t>PP</t>
  </si>
  <si>
    <t>KPL = stavba</t>
  </si>
  <si>
    <t>TS</t>
  </si>
  <si>
    <t>zahrnuje veškeré náklady spojené s objednatelem požadovanými zkouškami</t>
  </si>
  <si>
    <t>02610</t>
  </si>
  <si>
    <t>ZKOUŠENÍ KONSTRUKCÍ A PRACÍ ZKUŠEBNOU ZHOTOVITELE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</si>
  <si>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</si>
  <si>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</si>
  <si>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</si>
  <si>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</si>
  <si>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 - Vytyčení inž. sítí na stavbě</t>
  </si>
  <si>
    <t>KPL=stavba</t>
  </si>
  <si>
    <t>zahrnuje veškeré náklady spojené s objednatelem požadovanými pracemi</t>
  </si>
  <si>
    <t>02911.1</t>
  </si>
  <si>
    <t>OSTATNÍ POŽADAVKY - GEODETICKÉ ZAMĚŘENÍ - Pro realizaci stavby</t>
  </si>
  <si>
    <t>KM</t>
  </si>
  <si>
    <t>Pro realizaci stavby</t>
  </si>
  <si>
    <t>VV</t>
  </si>
  <si>
    <t>0,154 = 0,154 [A]</t>
  </si>
  <si>
    <t>02944</t>
  </si>
  <si>
    <t>OSTAT POŽADAVKY - DOKUMENTACE SKUTEČ PROVEDENÍ V DIGIT FORMĚ</t>
  </si>
  <si>
    <t>zahrnuje veškeré náklady spojené s objednatelem požadovanými pracemi a dokumentaci pro aktualizaci silniční databáze DTM Kraje Vysočina_x000D_
KPL = stavba</t>
  </si>
  <si>
    <t>02946</t>
  </si>
  <si>
    <t>OSTAT POŽADAVKY - PASPORTIZACE A FOTODOKUMENTACE - objízdných tras</t>
  </si>
  <si>
    <t>komunikace mimo správu KSÚSV p.o.</t>
  </si>
  <si>
    <t>1,6 = 1,600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</si>
  <si>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</si>
  <si>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02946.1</t>
  </si>
  <si>
    <t>OSTAT POŽADAVKY - PASPORTIZACE A FOTODOKUMENTACE stavby</t>
  </si>
  <si>
    <t>02991</t>
  </si>
  <si>
    <t>OSTATNÍ POŽADAVKY - INFORMAČNÍ TABULE</t>
  </si>
  <si>
    <t>KUS</t>
  </si>
  <si>
    <t>Rozměr 2,5 x 1,75 m</t>
  </si>
  <si>
    <t>Rozměr 2,5 x 1,75m  
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</si>
  <si>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</si>
  <si>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</si>
  <si>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Oplocené zařízení staveniště se stavební buňkou a WC._x000D_
KPL = stavba</t>
  </si>
  <si>
    <t>zahrnuje objednatelem povolené náklady na pořízení (event. pronájem), provozování, udržování a likvidaci zhotovitelova zařízení 
Oplocené zařízení staveniště se stavební buňkou a WC.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</si>
  <si>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</si>
  <si>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</si>
  <si>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</si>
  <si>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014102.2</t>
  </si>
  <si>
    <t>POPLATKY ZA SKLÁDKU - KSC 2400kg/m3</t>
  </si>
  <si>
    <t>T</t>
  </si>
  <si>
    <t>pol. č. 11352 46,5*0,2*0,3 = 2,790 [A]_x000D_
celkem t A*2,4 = 6,696</t>
  </si>
  <si>
    <t>zahrnuje veškeré poplatky provozovateli skládky související s uložením odpadu na skládce.</t>
  </si>
  <si>
    <t>014102.3</t>
  </si>
  <si>
    <t>POPLATKY ZA SKLÁDKU - vozovkové souvrství 2200kg/m3</t>
  </si>
  <si>
    <t>materiál z nestmelených podkladních vrstev</t>
  </si>
  <si>
    <t>pol. 113328 198,15 = 198,150 [A]_x000D_
Celkem t A*2,2 = 435,930 [B]</t>
  </si>
  <si>
    <t>014102.4</t>
  </si>
  <si>
    <t>POPLATKY ZA SKLÁDKU - kamenivo, zemina 2000kg/m3</t>
  </si>
  <si>
    <t>pol. 122738 0,4 = 0,400 [A]_x000D_
pol. 123738 80,4 = 80,400 [B]_x000D_
pol. 12924 122*0,2 = 24,400 [C]_x000D_
pol. 132738 18,32-5,725 = 12,595 [D]_x000D_
Mezisoučet = 117,795 [E]_x000D_
Celkem t E*2,0 = 235,590</t>
  </si>
  <si>
    <t>1</t>
  </si>
  <si>
    <t>Zemní práce</t>
  </si>
  <si>
    <t>113178</t>
  </si>
  <si>
    <t>ODSTRAN KRYTU ZPEVNĚNÝCH PLOCH Z DLAŽEB KOSTEK, ODVOZ DO 20KM</t>
  </si>
  <si>
    <t>M3</t>
  </si>
  <si>
    <t>včetně odvozu a uložení na skládku KSÚSV</t>
  </si>
  <si>
    <t>vozovka (kce 1,2) 731,0*0,12 = 87,720 [A]_x000D_
vozovka (kce 4,5) 40,0*0,12 = 4,800 [B]_x000D_
napojení 4,5*0,12 = 0,540 [C]_x000D_
Celkové množství = 93,060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</si>
  <si>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</si>
  <si>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113321</t>
  </si>
  <si>
    <t>ODSTRAN PODKL ZPEVNĚNÝCH PLOCH Z KAMENIVA NESTMEL, ODVOZ DO 1KM</t>
  </si>
  <si>
    <t>včetně odvozu a uložení na mezideponii</t>
  </si>
  <si>
    <t>odstranění materiálu pro recyklaci v místě sanace 134,0*2,0*0,2 = 53,600 [A]</t>
  </si>
  <si>
    <t>113328</t>
  </si>
  <si>
    <t>ODSTRAN PODKL ZPEVNĚNÝCH PLOCH Z KAMENIVA NESTMEL, ODVOZ DO 20KM</t>
  </si>
  <si>
    <t>odstranění stávajících podkladních vrstev vozovky
včetně odvozu a uložení na skládku, poplatek za skládku vykázán v pol. č. 014102.3</t>
  </si>
  <si>
    <t>vozovka (kce 4) 40,0*0,05 = 2,000 [A]_x000D_
reprofilace vozovky dle 3D modelu (kce 1, 2) 731,0*0,02 = 14,620 [B]_x000D_
reprofilace vozovky dle 3D modelu (kce 4) 40,0*0,02 = 0,800 [C]_x000D_
chodník 39,5*0,18 = 7,110 [D]_x000D_
nezpevněné sjezdy (11+17,5+47,5+15,5)*0,15 = 13,725 [E]_x000D_
odkop pro uložení přebytečného asf. stmel. materiálu (viz pol. č. 17110) 35,21+57,685 = 92,895 [F]_x000D_
vozovka (kce 2.5) v místě sanace podkladní nestmelené vrstvy 134,0*2,0*0,25 = 67,000 [G]_x000D_
Celkové množství = 198,150</t>
  </si>
  <si>
    <t>113335</t>
  </si>
  <si>
    <t>ODSTRAN PODKL ZPEVNĚNÝCH PLOCH S ASFALT POJIVEM, ODVOZ DO 8KM</t>
  </si>
  <si>
    <t>odstranění stávajících podkladních vrstev vozovky (penetrační makadam), materiál bude použit pro recyklaci vozovky_x000D_
včetně odvozu a uložení na mezideponii pro zpětné uložení (viz pol. č. 17110)</t>
  </si>
  <si>
    <t>vozovka (kce 4) 503,0*0,05 = 25,150 [A]_x000D_
reprofilace vozovky dle 3D modelu (kce 4) 503,0*0,02 = 10,060 [B]_x000D_
Celkové množství = 35,210</t>
  </si>
  <si>
    <t>11352</t>
  </si>
  <si>
    <t>ODSTRANĚNÍ CHODNÍKOVÝCH A SILNIČNÍCH OBRUBNÍKŮ BETONOVÝCH</t>
  </si>
  <si>
    <t>m</t>
  </si>
  <si>
    <t>včetně odvozu a uložení na skládku, poplatek za skládku vykázán v pol. č. 014102.2</t>
  </si>
  <si>
    <t>14,5+32 = 46,500 [A]</t>
  </si>
  <si>
    <t>113725</t>
  </si>
  <si>
    <t>FRÉZOVÁNÍ ZPEVNĚNÝCH PLOCH ASFALTOVÝCH, ODVOZ DO 8KM</t>
  </si>
  <si>
    <t>včetně odvozu a uložení na mezideponii, materiál bude zpětně využit do recyklaci vozovky (viz pol. č. 17110)</t>
  </si>
  <si>
    <t>vozovka (kce 1) 65,0*0,1 = 6,500 [A]_x000D_
vozovka (kce 4) 503,0*0,1 = 50,300 [B]_x000D_
napojení (9+7,5)*0,04+7,5/2*0,06 = 0,885 [C]_x000D_
Celkové množství = 57,685</t>
  </si>
  <si>
    <t>122738</t>
  </si>
  <si>
    <t>ODKOPÁVKY A PROKOPÁVKY OBECNÉ TŘ. I, ODVOZ DO 20KM</t>
  </si>
  <si>
    <t>odkop pro lomový kámen
včetně odvozu, uložení na skládku je vykázáno v pol. č. 17120, poplatek za skládku vykázán v pol. č. 014102.4</t>
  </si>
  <si>
    <t>pro lomový kámen 1,0*0,2*2 = 0,400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</si>
  <si>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</si>
  <si>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123738</t>
  </si>
  <si>
    <t>ODKOP PRO SPOD STAVBU SILNIC A ŽELEZNIC TŘ. I, ODVOZ DO 20KM</t>
  </si>
  <si>
    <t>odkop pro případnou sanaci AZ
včetně odvozu, uložení na skládku je vykázáno v pol. č. 17120, poplatek za skládku vykázán v pol. č. 014102.4_x000D_
položka bude čerpána dle skutečnosti a se souhlasem TDS</t>
  </si>
  <si>
    <t>sanace AZ 134*2*0,3 = 80,400 [A]</t>
  </si>
  <si>
    <t>12924</t>
  </si>
  <si>
    <t>ČIŠTĚNÍ KRAJNIC OD NÁNOSU TL. DO 200MM</t>
  </si>
  <si>
    <t>M2</t>
  </si>
  <si>
    <t>tl. 200mm
včetně odvozu bez ohledu na vzdálenost (skládka zvolena zhotovitelem) a uložení na skládku, poplatek za skládku vykázán v pol. č. 014102.4</t>
  </si>
  <si>
    <t>122,0 = 122,000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</si>
  <si>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</si>
  <si>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</si>
  <si>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</si>
  <si>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hloubení rýhy pro obrubníky_x000D_
včetně odvozu, uložení na skládku je vykázáno v pol. č. 17120, poplatek za skládku vykázán v pol. č. 014102.4_x000D_
plochy odečteny digitálně</t>
  </si>
  <si>
    <t>pro obrubníky 0,4*0,4*(46,5+27,5+40,5) = 18,320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</si>
  <si>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</si>
  <si>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</si>
  <si>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</si>
  <si>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zpětné uložení materiálu pro recyklaci (viz pol. č. 11333, 113725 a 113321)</t>
  </si>
  <si>
    <t>viz pol. č. 113335 35,21 = 35,210 [A]_x000D_
viz pol. č. 113725 57,685 = 57,685 [B]_x000D_
viz pol. č. 113321 53,6 = 53,600 [C]_x000D_
Celkové množství = 146,495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</si>
  <si>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</si>
  <si>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</si>
  <si>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</si>
  <si>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materiálu na skládku a mezideponii_x000D_
hodnota "B" bude čerpána dle skutečnosti a se souhlasem TDS</t>
  </si>
  <si>
    <t>pol. 122738 0,4 = 0,400 [A]_x000D_
pol. 123738 80,4 = 80,400 [B]_x000D_
pol. 132738 18,32 = 18,320 [C]_x000D_
Celkové množství = 99,120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</si>
  <si>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</si>
  <si>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</si>
  <si>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</si>
  <si>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materiál vhodný do aktivní zóny dle ČSN 73 6133
položka bude čerpána dle skutečnosti a se souhlasem TDS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</si>
  <si>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</si>
  <si>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</si>
  <si>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</si>
  <si>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dosyp zeminy po osazení obrubníku_x000D_
materiál bude využit z pol. č. 132738</t>
  </si>
  <si>
    <t>0,05*(46,5+27,5+40,5) = 5,725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</si>
  <si>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</si>
  <si>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</si>
  <si>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</si>
  <si>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v místě předláždění chodníku a v místě sanací</t>
  </si>
  <si>
    <t>sanace 134,0*2,0 = 268,000 [A]_x000D_
chodník 39,5 = 39,500 [B]_x000D_
Celkové množství = 307,500</t>
  </si>
  <si>
    <t>položka zahrnuje úpravu pláně včetně vyrovnání výškových rozdílů. Míru zhutnění určuje projekt.</t>
  </si>
  <si>
    <t>18231</t>
  </si>
  <si>
    <t>ROZPROSTŘENÍ ORNICE V ROVINĚ V TL DO 0,10M</t>
  </si>
  <si>
    <t>vč. dodání ornice</t>
  </si>
  <si>
    <t>položka zahrnuje:  
nutné přemístění ornice z dočasných skládek vzdálených do 50m  
rozprostření ornice v předepsané tloušťce v rovině a ve svahu do 1:5  
vč.dodání ornice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</si>
  <si>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</si>
  <si>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</si>
  <si>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</si>
  <si>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18481</t>
  </si>
  <si>
    <t>OCHRANA STROMŮ BEDNĚNÍM</t>
  </si>
  <si>
    <t>(2*2*4)*2 = 32,000 [A]</t>
  </si>
  <si>
    <t>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</si>
  <si>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</si>
  <si>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</si>
  <si>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21197</t>
  </si>
  <si>
    <t>OPLÁŠTĚNÍ ODVODŇOVACÍCH ŽEBER Z GEOTEXTILIE</t>
  </si>
  <si>
    <t>separační geotextilie s mechanickou odolností proti protlačení min. 3kN</t>
  </si>
  <si>
    <t>2,0*145,0 = 290,000 [A]</t>
  </si>
  <si>
    <t>položka zahrnuje dodávku předepsané geotextilie, mimostaveništní a vnitrostaveništní dopravu a její uložení včetně potřebných přesahů (nezapočítávají se do výměry)</t>
  </si>
  <si>
    <t>212645</t>
  </si>
  <si>
    <t>TRATIVODY KOMPL Z TRUB Z PLAST HM DN DO 200MM, RÝHA TŘ I</t>
  </si>
  <si>
    <t>silniční drenáž bude z plastových hmot DN 150 s tuhostí SN 8 do štěrkopískového lože tl. 100mm a obsypu z kameniva fr. 8/16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</si>
  <si>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</si>
  <si>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21461</t>
  </si>
  <si>
    <t>SEPARAČNÍ GEOTEXTILIE</t>
  </si>
  <si>
    <t>Separační geotextilie typu S2 dle TP 97 (odolnost proti statickému protržení min. 3 kN)
sanace km 28,944 – 29,100</t>
  </si>
  <si>
    <t>sanace 134,0*2,0*1,4 = 375,200 [A]_x000D_
chodník 39,5 = 39,500 [B]_x000D_
Celkové množství = 414,700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</si>
  <si>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</si>
  <si>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</t>
  </si>
  <si>
    <t>Vodorovné konstrukce</t>
  </si>
  <si>
    <t>451314</t>
  </si>
  <si>
    <t>PODKLADNÍ A VÝPLŇOVÉ VRSTVY Z PROSTÉHO BETONU C25/30</t>
  </si>
  <si>
    <t>podkladní beton pod lomový kámen</t>
  </si>
  <si>
    <t>lomový kámen 1,0*0,2 = 0,200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</si>
  <si>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</si>
  <si>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</si>
  <si>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</si>
  <si>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včetně betonového lože tl. 100 mm</t>
  </si>
  <si>
    <t>1,0*0,2 = 0,200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</si>
  <si>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</si>
  <si>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</t>
  </si>
  <si>
    <t>Komunikace</t>
  </si>
  <si>
    <t>56330.1</t>
  </si>
  <si>
    <t>VOZOVKOVÉ VRSTVY ZE ŠTĚRKODRTI</t>
  </si>
  <si>
    <t>ŠDA 0/32 tl. 150mm</t>
  </si>
  <si>
    <t>chodník 39,5*0,15 = 5,925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</si>
  <si>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</si>
  <si>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56330.3</t>
  </si>
  <si>
    <t>ŠD 0/63 tl. 250mm</t>
  </si>
  <si>
    <t>v místě sanace podkladní nestmel. vrstvy 134,0*2,0*0,25 = 67,000 [A]</t>
  </si>
  <si>
    <t>56360</t>
  </si>
  <si>
    <t>VOZOVKOVÉ VRSTVY Z RECYKLOVANÉHO MATERIÁLU</t>
  </si>
  <si>
    <t>Vyrovnání nezpevněných sjezdů z R-mat. 
Bude využit recyklovaný materiál získaný na stavbě nebo ze skládky investora. 
Investor provede max. naložení</t>
  </si>
  <si>
    <t>(11+17,5+47,5+15,5)*0,15 = 13,725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</si>
  <si>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</si>
  <si>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567504</t>
  </si>
  <si>
    <t>VRSTVY PRO OBNOVU A OPRAVY RECYK ZA STUDENA CEM A ASF EMULZÍ</t>
  </si>
  <si>
    <t>Rozfrézování a recyklace vrstev technologií recyklace za studena dle ČSN 73 6147 "Recyklace konstrukčních vrstev vozovek za studena". 
Daná recyklace bude provedena s doplněním drobným drceným kamenivem s přídavkem cementu a asfaltové emulze dle ČSN 73 6147.  
RS CA 0/32 (na místě), tl. 120 - 250 mm, vč. rozfrézování, reprofilace a přehrnutí profilu, vč. průkazních zkoušek. 
Dávkování pojiv bude určeno na základě PRŮKAZNÍCH ZKOUŠEK včetně provedení vyrovnávky příčného a podelného sklonu do předepsaných profilů, vč. zhutnění. 
Minimální dávkování pojiva bude: cement 2,5 % hmotnosti, asfaltová emulze 2 % hmotnosti zbytkového přidávaného asfaltu, zpěněný asfalt 1,2 % hmotnosti přidávaného asfaltu
Tloušťka vrstvy dle ČSN 73 6147 120 - 250 mm</t>
  </si>
  <si>
    <t>vozovka (kce 1,2) 801,0*1,1*0,2 = 176,220 [A]_x000D_
vozovka (kce 4,5) 530,0*1,1*0,2 = 116,600 [B]_x000D_
Celkové množství = 292,820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</si>
  <si>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</si>
  <si>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56960</t>
  </si>
  <si>
    <t>ZPEVNĚNÍ KRAJNIC Z RECYKLOVANÉHO MATERIÁLU</t>
  </si>
  <si>
    <t>Bude využit recyklovaný materiál ze stavby nebo ze skládky investora.  
Investor provede max. naložení</t>
  </si>
  <si>
    <t>122,0*0,15 = 18,300 [A]</t>
  </si>
  <si>
    <t>572213</t>
  </si>
  <si>
    <t>SPOJOVACÍ POSTŘIK Z EMULZE DO 0,5KG/M2</t>
  </si>
  <si>
    <t>PS-C 0,3kg/m2 po vyštěpení</t>
  </si>
  <si>
    <t>vozovka (kce 1,2) 801,0 = 801,000 [A]_x000D_
vozovka (kce 4,5) 530,0+530,0*1,02 = 1070,600 [B]_x000D_
Celkové množství = 1871,600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</si>
  <si>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</si>
  <si>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572223</t>
  </si>
  <si>
    <t>SPOJOVACÍ POSTŘIK Z EMULZE DO 1,0KG/M2</t>
  </si>
  <si>
    <t>0,7kg/m2 po vyštěpení</t>
  </si>
  <si>
    <t>napojení 11,5+9,0 = 20,500 [A]</t>
  </si>
  <si>
    <t>574A04</t>
  </si>
  <si>
    <t>ASFALTOVÝ BETON PRO OBRUSNÉ VRSTVY ACO 11+, 11S</t>
  </si>
  <si>
    <t>ACO 11+ 50/70 tl. 40mm</t>
  </si>
  <si>
    <t>vozovka (kce 1,2) 801,0*0,04 = 32,040 [A]_x000D_
vozovka (kce 4,5) 530,0*0,04 = 21,200 [B]_x000D_
napojení (11,5+9,0)*0,04 = 0,820 [C]_x000D_
Celkové množství = 54,060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</si>
  <si>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</si>
  <si>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</si>
  <si>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</si>
  <si>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16+ 50/70 tl. 60mm</t>
  </si>
  <si>
    <t>vozovka (kce 4,5) 530,0*1,02*0,06 = 32,436 [B]_x000D_
vozovka (kce 1,2) 801,0*1,02*0,06 = 49,021 [A]_x000D_
Celkové množství = 81,457</t>
  </si>
  <si>
    <t>574E06</t>
  </si>
  <si>
    <t>ASFALTOVÝ BETON PRO PODKLADNÍ VRSTVY ACP 16+, 16S</t>
  </si>
  <si>
    <t>ACP 16+ 50/70</t>
  </si>
  <si>
    <t>vozovka (kce 4,5) 530,0*1,03*0,05 = 27,295 [A]_x000D_
Celkové množství = 27,295</t>
  </si>
  <si>
    <t>587205</t>
  </si>
  <si>
    <t>PŘEDLÁŽDĚNÍ KRYTU Z BETONOVÝCH DLAŽDIC</t>
  </si>
  <si>
    <t>předláždění stávajícího chodníku, včetně nového lože z drobného kameniva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</si>
  <si>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</si>
  <si>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</si>
  <si>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</si>
  <si>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předláždění stávajícího krytu sjezdu, včetně nového lože z drobného kameniva</t>
  </si>
  <si>
    <t>58910</t>
  </si>
  <si>
    <t>VÝPLŇ SPAR ASFALTEM</t>
  </si>
  <si>
    <t>v napojení na stávající komunikace</t>
  </si>
  <si>
    <t>napojení 6,5+23+9 = 38,500 [A]_x000D_
podél obrub 46,5+27,5+40,5 = 114,500 [B]_x000D_
Celkové množství = 153,000</t>
  </si>
  <si>
    <t>položka zahrnuje:  
- dodávku předepsaného materiálu  
- vyčištění a výplň spar tímto materiálem</t>
  </si>
  <si>
    <t>9</t>
  </si>
  <si>
    <t>Ostatní konstrukce a práce</t>
  </si>
  <si>
    <t>91228</t>
  </si>
  <si>
    <t>SMĚROVÉ SLOUPKY Z PLAST HMOT VČETNĚ ODRAZNÉHO PÁSKU</t>
  </si>
  <si>
    <t>bílé a červené, plastové flexibilní s ocelovým bodcem</t>
  </si>
  <si>
    <t>bílé 8 = 8,000 [A]_x000D_
červené 2 = 2,000 [B]_x000D_
Celkové množství = 10,000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</si>
  <si>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</si>
  <si>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</si>
  <si>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</si>
  <si>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včetně upevňovacích prvků a osazení
výměna SDZ: 1x E2b, 1x IZ4a, 1x IZ4b, 1x P4</t>
  </si>
  <si>
    <t>4 = 4,000 [A]</t>
  </si>
  <si>
    <t>položka zahrnuje:  
- dodávku a montáž značek v požadovaném provedení</t>
  </si>
  <si>
    <t>914133</t>
  </si>
  <si>
    <t>DOPRAVNÍ ZNAČKY ZÁKLADNÍ VELIKOSTI OCELOVÉ FÓLIE TŘ 2 - DEMONTÁŽ</t>
  </si>
  <si>
    <t>SDZ budou převzaty objednatelem
výměna: 1x E2b, 1x IZ4a, 1x IZ4b, 1x P4_x000D_
rušené: 2x E2b, 2x P2</t>
  </si>
  <si>
    <t>4+4 = 8,000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</si>
  <si>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</si>
  <si>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</si>
  <si>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</si>
  <si>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3 = 3,000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</si>
  <si>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</si>
  <si>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</si>
  <si>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</si>
  <si>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sloupky budou převzaty objednatelem
včetně odstranění betonové patky, včetně odvozu, uložení na skládku a poplatku za skládku</t>
  </si>
  <si>
    <t>5 = 5,000 [A]</t>
  </si>
  <si>
    <t>915221</t>
  </si>
  <si>
    <t>VODOR DOPRAV ZNAČ PLASTEM STRUKTURÁLNÍ NEHLUČNÉ - DOD A POKLÁDKA</t>
  </si>
  <si>
    <t>finální DZ</t>
  </si>
  <si>
    <t>V4 tl. 0,125 310*0,125 = 38,750 [A]</t>
  </si>
  <si>
    <t>položka zahrnuje:  
- dodání a pokládku nátěrového materiálu (měří se pouze natíraná plocha)  
- předznačení a reflexní úpravu</t>
  </si>
  <si>
    <t>917223</t>
  </si>
  <si>
    <t>SILNIČNÍ A CHODNÍKOVÉ OBRUBY Z BETONOVÝCH OBRUBNÍKŮ ŠÍŘ 100MM</t>
  </si>
  <si>
    <t>nový obrubník průřezu 100/250 do bet. lože C20/25nXF3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</si>
  <si>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</si>
  <si>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</si>
  <si>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</si>
  <si>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betonový obrubník průřezu 150/150 do bet. lože C20/25nXF3_x000D_
betonový obrubník průřezu 150/250 do bet. lože C20/25nXF3</t>
  </si>
  <si>
    <t>150/150 40,5 = 40,500 [A]_x000D_
150/250 46,5 = 46,500 [B]_x000D_
Celkové množství = 87,000</t>
  </si>
  <si>
    <t>91781</t>
  </si>
  <si>
    <t>VÝŠKOVÁ ÚPRAVA OBRUBNÍKŮ BETONOVÝCH</t>
  </si>
  <si>
    <t>včetně nového betonového lože</t>
  </si>
  <si>
    <t>Položka výšková úprava obrub zahrnuje jejich vytrhání, očištění, manipulaci, nové betonové lože a osazení. Případné nutné doplnění novými obrubami se uvede v položkách 9172 až 9177.</t>
  </si>
  <si>
    <t>919111</t>
  </si>
  <si>
    <t>ŘEZÁNÍ ASFALTOVÉHO KRYTU VOZOVEK TL DO 50MM</t>
  </si>
  <si>
    <t>napojení na stávající komunikace</t>
  </si>
  <si>
    <t>položka zahrnuje řezání vozovkové vrstvy v předepsané tloušťce, včetně spotřeby vody</t>
  </si>
  <si>
    <t>919112</t>
  </si>
  <si>
    <t>ŘEZÁNÍ ASFALTOVÉHO KRYTU VOZOVEK TL DO 100MM</t>
  </si>
  <si>
    <t>pro ACL v napojení</t>
  </si>
  <si>
    <t>23+9 = 32,000 [A]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</si>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</sst>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6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0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8" t="s">
        <v>2</v>
      </c>
      <c r="C2" s="3"/>
      <c r="D2" s="3"/>
      <c r="E2" s="3"/>
    </row>
    <row r="3" spans="1:5" x14ac:dyDescent="0.25">
      <c r="A3" s="3"/>
      <c r="B3" s="49"/>
      <c r="C3" s="3"/>
      <c r="D3" s="3"/>
      <c r="E3" s="3"/>
    </row>
    <row r="4" spans="1:5" x14ac:dyDescent="0.25">
      <c r="A4" s="3"/>
      <c r="B4" s="48" t="s">
        <v>3</v>
      </c>
      <c r="C4" s="49"/>
      <c r="D4" s="49"/>
      <c r="E4" s="49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SUM(C10:C12)</f>
        <v>0</v>
      </c>
      <c r="D6" s="3"/>
      <c r="E6" s="3"/>
    </row>
    <row r="7" spans="1:5" x14ac:dyDescent="0.25">
      <c r="A7" s="3"/>
      <c r="B7" s="4" t="s">
        <v>5</v>
      </c>
      <c r="C7" s="5">
        <f>SUM(E10:E12)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 spans="1:5" ht="25.5" x14ac:dyDescent="0.25">
      <c r="A11" s="7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 spans="1:5" x14ac:dyDescent="0.25">
      <c r="A12" s="7" t="s">
        <v>15</v>
      </c>
      <c r="B12" s="8" t="s">
        <v>16</v>
      </c>
      <c r="C12" s="9">
        <f>'SO 901'!I3</f>
        <v>0</v>
      </c>
      <c r="D12" s="9">
        <f>SUMIFS('SO 901'!O:O,'SO 901'!A:A,"P")</f>
        <v>0</v>
      </c>
      <c r="E12" s="9">
        <f>C12+D12</f>
        <v>0</v>
      </c>
    </row>
  </sheetData>
  <mergeCells count="2">
    <mergeCell ref="B2:B3"/>
    <mergeCell ref="B4:E4"/>
  </mergeCells>
  <pageMargins left="0.25" right="0.25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28.2851562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spans="1:16" x14ac:dyDescent="0.25">
      <c r="A3" s="3" t="s">
        <v>18</v>
      </c>
      <c r="B3" s="18" t="s">
        <v>19</v>
      </c>
      <c r="C3" s="50" t="s">
        <v>20</v>
      </c>
      <c r="D3" s="51"/>
      <c r="E3" s="19" t="s">
        <v>21</v>
      </c>
      <c r="F3" s="15"/>
      <c r="G3" s="15"/>
      <c r="H3" s="20" t="s">
        <v>11</v>
      </c>
      <c r="I3" s="21">
        <f>SUMIFS(I8:I44,A8:A44,"SD")</f>
        <v>0</v>
      </c>
      <c r="J3" s="17"/>
      <c r="O3">
        <v>0</v>
      </c>
      <c r="P3">
        <v>2</v>
      </c>
    </row>
    <row r="4" spans="1:16" x14ac:dyDescent="0.25">
      <c r="A4" s="3" t="s">
        <v>22</v>
      </c>
      <c r="B4" s="18" t="s">
        <v>23</v>
      </c>
      <c r="C4" s="50" t="s">
        <v>11</v>
      </c>
      <c r="D4" s="51"/>
      <c r="E4" s="19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2" t="s">
        <v>24</v>
      </c>
      <c r="B5" s="53" t="s">
        <v>25</v>
      </c>
      <c r="C5" s="54" t="s">
        <v>26</v>
      </c>
      <c r="D5" s="54" t="s">
        <v>27</v>
      </c>
      <c r="E5" s="54" t="s">
        <v>28</v>
      </c>
      <c r="F5" s="54" t="s">
        <v>29</v>
      </c>
      <c r="G5" s="54" t="s">
        <v>30</v>
      </c>
      <c r="H5" s="54" t="s">
        <v>31</v>
      </c>
      <c r="I5" s="54"/>
      <c r="J5" s="55" t="s">
        <v>32</v>
      </c>
      <c r="O5">
        <v>0.21</v>
      </c>
    </row>
    <row r="6" spans="1:16" x14ac:dyDescent="0.25">
      <c r="A6" s="52"/>
      <c r="B6" s="53"/>
      <c r="C6" s="54"/>
      <c r="D6" s="54"/>
      <c r="E6" s="54"/>
      <c r="F6" s="54"/>
      <c r="G6" s="54"/>
      <c r="H6" s="6" t="s">
        <v>33</v>
      </c>
      <c r="I6" s="6" t="s">
        <v>34</v>
      </c>
      <c r="J6" s="55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35</v>
      </c>
      <c r="B8" s="27"/>
      <c r="C8" s="28" t="s">
        <v>36</v>
      </c>
      <c r="D8" s="29"/>
      <c r="E8" s="26" t="s">
        <v>37</v>
      </c>
      <c r="F8" s="29"/>
      <c r="G8" s="29"/>
      <c r="H8" s="29"/>
      <c r="I8" s="30">
        <f>SUMIFS(I9:I44,A9:A44,"P")</f>
        <v>0</v>
      </c>
      <c r="J8" s="31"/>
    </row>
    <row r="9" spans="1:16" x14ac:dyDescent="0.25">
      <c r="A9" s="32" t="s">
        <v>38</v>
      </c>
      <c r="B9" s="32">
        <v>1</v>
      </c>
      <c r="C9" s="33" t="s">
        <v>39</v>
      </c>
      <c r="D9" s="32" t="s">
        <v>40</v>
      </c>
      <c r="E9" s="34" t="s">
        <v>41</v>
      </c>
      <c r="F9" s="35" t="s">
        <v>42</v>
      </c>
      <c r="G9" s="36">
        <v>1</v>
      </c>
      <c r="H9" s="37">
        <v>0</v>
      </c>
      <c r="I9" s="37">
        <f>ROUND(G9*H9,P4)</f>
        <v>0</v>
      </c>
      <c r="J9" s="35" t="s">
        <v>43</v>
      </c>
      <c r="O9" s="38">
        <f>I9*0.21</f>
        <v>0</v>
      </c>
      <c r="P9">
        <v>3</v>
      </c>
    </row>
    <row r="10" spans="1:16" x14ac:dyDescent="0.25">
      <c r="A10" s="32" t="s">
        <v>44</v>
      </c>
      <c r="B10" s="39"/>
      <c r="C10" s="40"/>
      <c r="D10" s="40"/>
      <c r="E10" s="34" t="s">
        <v>45</v>
      </c>
      <c r="F10" s="40"/>
      <c r="G10" s="40"/>
      <c r="H10" s="40"/>
      <c r="I10" s="40"/>
      <c r="J10" s="41"/>
    </row>
    <row r="11" spans="1:16" ht="30" x14ac:dyDescent="0.25">
      <c r="A11" s="32" t="s">
        <v>46</v>
      </c>
      <c r="B11" s="39"/>
      <c r="C11" s="40"/>
      <c r="D11" s="40"/>
      <c r="E11" s="34" t="s">
        <v>47</v>
      </c>
      <c r="F11" s="40"/>
      <c r="G11" s="40"/>
      <c r="H11" s="40"/>
      <c r="I11" s="40"/>
      <c r="J11" s="41"/>
    </row>
    <row r="12" spans="1:16" x14ac:dyDescent="0.25">
      <c r="A12" s="32" t="s">
        <v>38</v>
      </c>
      <c r="B12" s="32">
        <v>2</v>
      </c>
      <c r="C12" s="33" t="s">
        <v>48</v>
      </c>
      <c r="D12" s="32" t="s">
        <v>40</v>
      </c>
      <c r="E12" s="34" t="s">
        <v>49</v>
      </c>
      <c r="F12" s="35" t="s">
        <v>42</v>
      </c>
      <c r="G12" s="36">
        <v>1</v>
      </c>
      <c r="H12" s="37">
        <v>0</v>
      </c>
      <c r="I12" s="37">
        <f>ROUND(G12*H12,P4)</f>
        <v>0</v>
      </c>
      <c r="J12" s="35" t="s">
        <v>43</v>
      </c>
      <c r="O12" s="38">
        <f>I12*0.21</f>
        <v>0</v>
      </c>
      <c r="P12">
        <v>3</v>
      </c>
    </row>
    <row r="13" spans="1:16" x14ac:dyDescent="0.25">
      <c r="A13" s="32" t="s">
        <v>44</v>
      </c>
      <c r="B13" s="39"/>
      <c r="C13" s="40"/>
      <c r="D13" s="40"/>
      <c r="E13" s="34" t="s">
        <v>45</v>
      </c>
      <c r="F13" s="40"/>
      <c r="G13" s="40"/>
      <c r="H13" s="40"/>
      <c r="I13" s="40"/>
      <c r="J13" s="41"/>
    </row>
    <row r="14" spans="1:16" ht="30" x14ac:dyDescent="0.25">
      <c r="A14" s="32" t="s">
        <v>46</v>
      </c>
      <c r="B14" s="39"/>
      <c r="C14" s="40"/>
      <c r="D14" s="40"/>
      <c r="E14" s="34" t="s">
        <v>47</v>
      </c>
      <c r="F14" s="40"/>
      <c r="G14" s="40"/>
      <c r="H14" s="40"/>
      <c r="I14" s="40"/>
      <c r="J14" s="41"/>
    </row>
    <row r="15" spans="1:16" x14ac:dyDescent="0.25">
      <c r="A15" s="32" t="s">
        <v>38</v>
      </c>
      <c r="B15" s="32">
        <v>3</v>
      </c>
      <c r="C15" s="33" t="s">
        <v>50</v>
      </c>
      <c r="D15" s="32" t="s">
        <v>40</v>
      </c>
      <c r="E15" s="34" t="s">
        <v>51</v>
      </c>
      <c r="F15" s="35" t="s">
        <v>42</v>
      </c>
      <c r="G15" s="36">
        <v>1</v>
      </c>
      <c r="H15" s="37">
        <v>0</v>
      </c>
      <c r="I15" s="37">
        <f>ROUND(G15*H15,P4)</f>
        <v>0</v>
      </c>
      <c r="J15" s="35" t="s">
        <v>43</v>
      </c>
      <c r="O15" s="38">
        <f>I15*0.21</f>
        <v>0</v>
      </c>
      <c r="P15">
        <v>3</v>
      </c>
    </row>
    <row r="16" spans="1:16" x14ac:dyDescent="0.25">
      <c r="A16" s="32" t="s">
        <v>44</v>
      </c>
      <c r="B16" s="39"/>
      <c r="C16" s="40"/>
      <c r="D16" s="40"/>
      <c r="E16" s="34" t="s">
        <v>45</v>
      </c>
      <c r="F16" s="40"/>
      <c r="G16" s="40"/>
      <c r="H16" s="40"/>
      <c r="I16" s="40"/>
      <c r="J16" s="41"/>
    </row>
    <row r="17" spans="1:16" ht="30" x14ac:dyDescent="0.25">
      <c r="A17" s="32" t="s">
        <v>46</v>
      </c>
      <c r="B17" s="39"/>
      <c r="C17" s="40"/>
      <c r="D17" s="40"/>
      <c r="E17" s="34" t="s">
        <v>52</v>
      </c>
      <c r="F17" s="40"/>
      <c r="G17" s="40"/>
      <c r="H17" s="40"/>
      <c r="I17" s="40"/>
      <c r="J17" s="41"/>
    </row>
    <row r="18" spans="1:16" ht="30" x14ac:dyDescent="0.25">
      <c r="A18" s="32" t="s">
        <v>38</v>
      </c>
      <c r="B18" s="32">
        <v>4</v>
      </c>
      <c r="C18" s="33" t="s">
        <v>53</v>
      </c>
      <c r="D18" s="32" t="s">
        <v>40</v>
      </c>
      <c r="E18" s="34" t="s">
        <v>54</v>
      </c>
      <c r="F18" s="35" t="s">
        <v>42</v>
      </c>
      <c r="G18" s="36">
        <v>1</v>
      </c>
      <c r="H18" s="37">
        <v>0</v>
      </c>
      <c r="I18" s="37">
        <f>ROUND(G18*H18,P4)</f>
        <v>0</v>
      </c>
      <c r="J18" s="35" t="s">
        <v>43</v>
      </c>
      <c r="O18" s="38">
        <f>I18*0.21</f>
        <v>0</v>
      </c>
      <c r="P18">
        <v>3</v>
      </c>
    </row>
    <row r="19" spans="1:16" x14ac:dyDescent="0.25">
      <c r="A19" s="32" t="s">
        <v>44</v>
      </c>
      <c r="B19" s="39"/>
      <c r="C19" s="40"/>
      <c r="D19" s="40"/>
      <c r="E19" s="34" t="s">
        <v>55</v>
      </c>
      <c r="F19" s="40"/>
      <c r="G19" s="40"/>
      <c r="H19" s="40"/>
      <c r="I19" s="40"/>
      <c r="J19" s="41"/>
    </row>
    <row r="20" spans="1:16" ht="30" x14ac:dyDescent="0.25">
      <c r="A20" s="32" t="s">
        <v>46</v>
      </c>
      <c r="B20" s="39"/>
      <c r="C20" s="40"/>
      <c r="D20" s="40"/>
      <c r="E20" s="34" t="s">
        <v>56</v>
      </c>
      <c r="F20" s="40"/>
      <c r="G20" s="40"/>
      <c r="H20" s="40"/>
      <c r="I20" s="40"/>
      <c r="J20" s="41"/>
    </row>
    <row r="21" spans="1:16" x14ac:dyDescent="0.25">
      <c r="A21" s="32" t="s">
        <v>38</v>
      </c>
      <c r="B21" s="32">
        <v>5</v>
      </c>
      <c r="C21" s="33" t="s">
        <v>57</v>
      </c>
      <c r="D21" s="32" t="s">
        <v>40</v>
      </c>
      <c r="E21" s="34" t="s">
        <v>58</v>
      </c>
      <c r="F21" s="35" t="s">
        <v>59</v>
      </c>
      <c r="G21" s="36">
        <v>0.154</v>
      </c>
      <c r="H21" s="37">
        <v>0</v>
      </c>
      <c r="I21" s="37">
        <f>ROUND(G21*H21,P4)</f>
        <v>0</v>
      </c>
      <c r="J21" s="35" t="s">
        <v>43</v>
      </c>
      <c r="O21" s="38">
        <f>I21*0.21</f>
        <v>0</v>
      </c>
      <c r="P21">
        <v>3</v>
      </c>
    </row>
    <row r="22" spans="1:16" x14ac:dyDescent="0.25">
      <c r="A22" s="32" t="s">
        <v>44</v>
      </c>
      <c r="B22" s="39"/>
      <c r="C22" s="40"/>
      <c r="D22" s="40"/>
      <c r="E22" s="34" t="s">
        <v>60</v>
      </c>
      <c r="F22" s="40"/>
      <c r="G22" s="40"/>
      <c r="H22" s="40"/>
      <c r="I22" s="40"/>
      <c r="J22" s="41"/>
    </row>
    <row r="23" spans="1:16" x14ac:dyDescent="0.25">
      <c r="A23" s="32" t="s">
        <v>61</v>
      </c>
      <c r="B23" s="39"/>
      <c r="C23" s="40"/>
      <c r="D23" s="40"/>
      <c r="E23" s="42" t="s">
        <v>62</v>
      </c>
      <c r="F23" s="40"/>
      <c r="G23" s="40"/>
      <c r="H23" s="40"/>
      <c r="I23" s="40"/>
      <c r="J23" s="41"/>
    </row>
    <row r="24" spans="1:16" ht="30" x14ac:dyDescent="0.25">
      <c r="A24" s="32" t="s">
        <v>46</v>
      </c>
      <c r="B24" s="39"/>
      <c r="C24" s="40"/>
      <c r="D24" s="40"/>
      <c r="E24" s="34" t="s">
        <v>56</v>
      </c>
      <c r="F24" s="40"/>
      <c r="G24" s="40"/>
      <c r="H24" s="40"/>
      <c r="I24" s="40"/>
      <c r="J24" s="41"/>
    </row>
    <row r="25" spans="1:16" ht="30" x14ac:dyDescent="0.25">
      <c r="A25" s="32" t="s">
        <v>38</v>
      </c>
      <c r="B25" s="32">
        <v>6</v>
      </c>
      <c r="C25" s="33" t="s">
        <v>63</v>
      </c>
      <c r="D25" s="32" t="s">
        <v>40</v>
      </c>
      <c r="E25" s="34" t="s">
        <v>64</v>
      </c>
      <c r="F25" s="35" t="s">
        <v>42</v>
      </c>
      <c r="G25" s="36">
        <v>1</v>
      </c>
      <c r="H25" s="37">
        <v>0</v>
      </c>
      <c r="I25" s="37">
        <f>ROUND(G25*H25,P4)</f>
        <v>0</v>
      </c>
      <c r="J25" s="35" t="s">
        <v>43</v>
      </c>
      <c r="O25" s="38">
        <f>I25*0.21</f>
        <v>0</v>
      </c>
      <c r="P25">
        <v>3</v>
      </c>
    </row>
    <row r="26" spans="1:16" ht="60" x14ac:dyDescent="0.25">
      <c r="A26" s="32" t="s">
        <v>44</v>
      </c>
      <c r="B26" s="39"/>
      <c r="C26" s="40"/>
      <c r="D26" s="40"/>
      <c r="E26" s="34" t="s">
        <v>65</v>
      </c>
      <c r="F26" s="40"/>
      <c r="G26" s="40"/>
      <c r="H26" s="40"/>
      <c r="I26" s="40"/>
      <c r="J26" s="41"/>
    </row>
    <row r="27" spans="1:16" ht="30" x14ac:dyDescent="0.25">
      <c r="A27" s="32" t="s">
        <v>46</v>
      </c>
      <c r="B27" s="39"/>
      <c r="C27" s="40"/>
      <c r="D27" s="40"/>
      <c r="E27" s="34" t="s">
        <v>56</v>
      </c>
      <c r="F27" s="40"/>
      <c r="G27" s="40"/>
      <c r="H27" s="40"/>
      <c r="I27" s="40"/>
      <c r="J27" s="41"/>
    </row>
    <row r="28" spans="1:16" ht="30" x14ac:dyDescent="0.25">
      <c r="A28" s="32" t="s">
        <v>38</v>
      </c>
      <c r="B28" s="32">
        <v>7</v>
      </c>
      <c r="C28" s="33" t="s">
        <v>66</v>
      </c>
      <c r="D28" s="32" t="s">
        <v>40</v>
      </c>
      <c r="E28" s="34" t="s">
        <v>67</v>
      </c>
      <c r="F28" s="35" t="s">
        <v>59</v>
      </c>
      <c r="G28" s="36">
        <v>1.6</v>
      </c>
      <c r="H28" s="37">
        <v>0</v>
      </c>
      <c r="I28" s="37">
        <f>ROUND(G28*H28,P4)</f>
        <v>0</v>
      </c>
      <c r="J28" s="35" t="s">
        <v>43</v>
      </c>
      <c r="O28" s="38">
        <f>I28*0.21</f>
        <v>0</v>
      </c>
      <c r="P28">
        <v>3</v>
      </c>
    </row>
    <row r="29" spans="1:16" x14ac:dyDescent="0.25">
      <c r="A29" s="32" t="s">
        <v>44</v>
      </c>
      <c r="B29" s="39"/>
      <c r="C29" s="40"/>
      <c r="D29" s="40"/>
      <c r="E29" s="34" t="s">
        <v>68</v>
      </c>
      <c r="F29" s="40"/>
      <c r="G29" s="40"/>
      <c r="H29" s="40"/>
      <c r="I29" s="40"/>
      <c r="J29" s="41"/>
    </row>
    <row r="30" spans="1:16" x14ac:dyDescent="0.25">
      <c r="A30" s="32" t="s">
        <v>61</v>
      </c>
      <c r="B30" s="39"/>
      <c r="C30" s="40"/>
      <c r="D30" s="40"/>
      <c r="E30" s="42" t="s">
        <v>69</v>
      </c>
      <c r="F30" s="40"/>
      <c r="G30" s="40"/>
      <c r="H30" s="40"/>
      <c r="I30" s="40"/>
      <c r="J30" s="41"/>
    </row>
    <row r="31" spans="1:16" ht="75" x14ac:dyDescent="0.25">
      <c r="A31" s="32" t="s">
        <v>46</v>
      </c>
      <c r="B31" s="39"/>
      <c r="C31" s="40"/>
      <c r="D31" s="40"/>
      <c r="E31" s="34" t="s">
        <v>70</v>
      </c>
      <c r="F31" s="40"/>
      <c r="G31" s="40"/>
      <c r="H31" s="40"/>
      <c r="I31" s="40"/>
      <c r="J31" s="41"/>
    </row>
    <row r="32" spans="1:16" x14ac:dyDescent="0.25">
      <c r="A32" s="32" t="s">
        <v>38</v>
      </c>
      <c r="B32" s="32">
        <v>8</v>
      </c>
      <c r="C32" s="33" t="s">
        <v>71</v>
      </c>
      <c r="D32" s="32" t="s">
        <v>40</v>
      </c>
      <c r="E32" s="34" t="s">
        <v>72</v>
      </c>
      <c r="F32" s="35" t="s">
        <v>59</v>
      </c>
      <c r="G32" s="36">
        <v>0.154</v>
      </c>
      <c r="H32" s="37">
        <v>0</v>
      </c>
      <c r="I32" s="37">
        <f>ROUND(G32*H32,P4)</f>
        <v>0</v>
      </c>
      <c r="J32" s="35" t="s">
        <v>43</v>
      </c>
      <c r="O32" s="38">
        <f>I32*0.21</f>
        <v>0</v>
      </c>
      <c r="P32">
        <v>3</v>
      </c>
    </row>
    <row r="33" spans="1:16" x14ac:dyDescent="0.25">
      <c r="A33" s="32" t="s">
        <v>44</v>
      </c>
      <c r="B33" s="39"/>
      <c r="C33" s="40"/>
      <c r="D33" s="40"/>
      <c r="E33" s="43" t="s">
        <v>40</v>
      </c>
      <c r="F33" s="40"/>
      <c r="G33" s="40"/>
      <c r="H33" s="40"/>
      <c r="I33" s="40"/>
      <c r="J33" s="41"/>
    </row>
    <row r="34" spans="1:16" x14ac:dyDescent="0.25">
      <c r="A34" s="32" t="s">
        <v>61</v>
      </c>
      <c r="B34" s="39"/>
      <c r="C34" s="40"/>
      <c r="D34" s="40"/>
      <c r="E34" s="42" t="s">
        <v>62</v>
      </c>
      <c r="F34" s="40"/>
      <c r="G34" s="40"/>
      <c r="H34" s="40"/>
      <c r="I34" s="40"/>
      <c r="J34" s="41"/>
    </row>
    <row r="35" spans="1:16" ht="75" x14ac:dyDescent="0.25">
      <c r="A35" s="32" t="s">
        <v>46</v>
      </c>
      <c r="B35" s="39"/>
      <c r="C35" s="40"/>
      <c r="D35" s="40"/>
      <c r="E35" s="34" t="s">
        <v>70</v>
      </c>
      <c r="F35" s="40"/>
      <c r="G35" s="40"/>
      <c r="H35" s="40"/>
      <c r="I35" s="40"/>
      <c r="J35" s="41"/>
    </row>
    <row r="36" spans="1:16" x14ac:dyDescent="0.25">
      <c r="A36" s="32" t="s">
        <v>38</v>
      </c>
      <c r="B36" s="32">
        <v>9</v>
      </c>
      <c r="C36" s="33" t="s">
        <v>73</v>
      </c>
      <c r="D36" s="32" t="s">
        <v>40</v>
      </c>
      <c r="E36" s="34" t="s">
        <v>74</v>
      </c>
      <c r="F36" s="35" t="s">
        <v>75</v>
      </c>
      <c r="G36" s="36">
        <v>2</v>
      </c>
      <c r="H36" s="37">
        <v>0</v>
      </c>
      <c r="I36" s="37">
        <f>ROUND(G36*H36,P4)</f>
        <v>0</v>
      </c>
      <c r="J36" s="35" t="s">
        <v>43</v>
      </c>
      <c r="O36" s="38">
        <f>I36*0.21</f>
        <v>0</v>
      </c>
      <c r="P36">
        <v>3</v>
      </c>
    </row>
    <row r="37" spans="1:16" x14ac:dyDescent="0.25">
      <c r="A37" s="32" t="s">
        <v>44</v>
      </c>
      <c r="B37" s="39"/>
      <c r="C37" s="40"/>
      <c r="D37" s="40"/>
      <c r="E37" s="34" t="s">
        <v>76</v>
      </c>
      <c r="F37" s="40"/>
      <c r="G37" s="40"/>
      <c r="H37" s="40"/>
      <c r="I37" s="40"/>
      <c r="J37" s="41"/>
    </row>
    <row r="38" spans="1:16" ht="120" x14ac:dyDescent="0.25">
      <c r="A38" s="32" t="s">
        <v>46</v>
      </c>
      <c r="B38" s="39"/>
      <c r="C38" s="40"/>
      <c r="D38" s="40"/>
      <c r="E38" s="34" t="s">
        <v>77</v>
      </c>
      <c r="F38" s="40"/>
      <c r="G38" s="40"/>
      <c r="H38" s="40"/>
      <c r="I38" s="40"/>
      <c r="J38" s="41"/>
    </row>
    <row r="39" spans="1:16" x14ac:dyDescent="0.25">
      <c r="A39" s="32" t="s">
        <v>38</v>
      </c>
      <c r="B39" s="32">
        <v>10</v>
      </c>
      <c r="C39" s="33" t="s">
        <v>78</v>
      </c>
      <c r="D39" s="32" t="s">
        <v>40</v>
      </c>
      <c r="E39" s="34" t="s">
        <v>79</v>
      </c>
      <c r="F39" s="35" t="s">
        <v>42</v>
      </c>
      <c r="G39" s="36">
        <v>1</v>
      </c>
      <c r="H39" s="37">
        <v>0</v>
      </c>
      <c r="I39" s="37">
        <f>ROUND(G39*H39,P4)</f>
        <v>0</v>
      </c>
      <c r="J39" s="35" t="s">
        <v>43</v>
      </c>
      <c r="O39" s="38">
        <f>I39*0.21</f>
        <v>0</v>
      </c>
      <c r="P39">
        <v>3</v>
      </c>
    </row>
    <row r="40" spans="1:16" ht="30" x14ac:dyDescent="0.25">
      <c r="A40" s="32" t="s">
        <v>44</v>
      </c>
      <c r="B40" s="39"/>
      <c r="C40" s="40"/>
      <c r="D40" s="40"/>
      <c r="E40" s="34" t="s">
        <v>80</v>
      </c>
      <c r="F40" s="40"/>
      <c r="G40" s="40"/>
      <c r="H40" s="40"/>
      <c r="I40" s="40"/>
      <c r="J40" s="41"/>
    </row>
    <row r="41" spans="1:16" ht="45" x14ac:dyDescent="0.25">
      <c r="A41" s="32" t="s">
        <v>46</v>
      </c>
      <c r="B41" s="39"/>
      <c r="C41" s="40"/>
      <c r="D41" s="40"/>
      <c r="E41" s="34" t="s">
        <v>81</v>
      </c>
      <c r="F41" s="40"/>
      <c r="G41" s="40"/>
      <c r="H41" s="40"/>
      <c r="I41" s="40"/>
      <c r="J41" s="41"/>
    </row>
    <row r="42" spans="1:16" x14ac:dyDescent="0.25">
      <c r="A42" s="32" t="s">
        <v>38</v>
      </c>
      <c r="B42" s="32">
        <v>11</v>
      </c>
      <c r="C42" s="33" t="s">
        <v>82</v>
      </c>
      <c r="D42" s="32" t="s">
        <v>40</v>
      </c>
      <c r="E42" s="34" t="s">
        <v>83</v>
      </c>
      <c r="F42" s="35" t="s">
        <v>42</v>
      </c>
      <c r="G42" s="36">
        <v>1</v>
      </c>
      <c r="H42" s="37">
        <v>0</v>
      </c>
      <c r="I42" s="37">
        <f>ROUND(G42*H42,P4)</f>
        <v>0</v>
      </c>
      <c r="J42" s="35" t="s">
        <v>43</v>
      </c>
      <c r="O42" s="38">
        <f>I42*0.21</f>
        <v>0</v>
      </c>
      <c r="P42">
        <v>3</v>
      </c>
    </row>
    <row r="43" spans="1:16" x14ac:dyDescent="0.25">
      <c r="A43" s="32" t="s">
        <v>44</v>
      </c>
      <c r="B43" s="39"/>
      <c r="C43" s="40"/>
      <c r="D43" s="40"/>
      <c r="E43" s="34" t="s">
        <v>45</v>
      </c>
      <c r="F43" s="40"/>
      <c r="G43" s="40"/>
      <c r="H43" s="40"/>
      <c r="I43" s="40"/>
      <c r="J43" s="41"/>
    </row>
    <row r="44" spans="1:16" ht="30" x14ac:dyDescent="0.25">
      <c r="A44" s="32" t="s">
        <v>46</v>
      </c>
      <c r="B44" s="44"/>
      <c r="C44" s="45"/>
      <c r="D44" s="45"/>
      <c r="E44" s="34" t="s">
        <v>84</v>
      </c>
      <c r="F44" s="45"/>
      <c r="G44" s="45"/>
      <c r="H44" s="45"/>
      <c r="I44" s="45"/>
      <c r="J44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7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28.2851562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spans="1:16" x14ac:dyDescent="0.25">
      <c r="A3" s="3" t="s">
        <v>18</v>
      </c>
      <c r="B3" s="18" t="s">
        <v>19</v>
      </c>
      <c r="C3" s="50" t="s">
        <v>20</v>
      </c>
      <c r="D3" s="51"/>
      <c r="E3" s="19" t="s">
        <v>21</v>
      </c>
      <c r="F3" s="15"/>
      <c r="G3" s="15"/>
      <c r="H3" s="20" t="s">
        <v>13</v>
      </c>
      <c r="I3" s="21">
        <f>SUMIFS(I8:I207,A8:A207,"SD")</f>
        <v>0</v>
      </c>
      <c r="J3" s="17"/>
      <c r="O3">
        <v>0</v>
      </c>
      <c r="P3">
        <v>2</v>
      </c>
    </row>
    <row r="4" spans="1:16" x14ac:dyDescent="0.25">
      <c r="A4" s="3" t="s">
        <v>22</v>
      </c>
      <c r="B4" s="18" t="s">
        <v>23</v>
      </c>
      <c r="C4" s="50" t="s">
        <v>13</v>
      </c>
      <c r="D4" s="51"/>
      <c r="E4" s="19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2" t="s">
        <v>24</v>
      </c>
      <c r="B5" s="53" t="s">
        <v>25</v>
      </c>
      <c r="C5" s="54" t="s">
        <v>26</v>
      </c>
      <c r="D5" s="54" t="s">
        <v>27</v>
      </c>
      <c r="E5" s="54" t="s">
        <v>28</v>
      </c>
      <c r="F5" s="54" t="s">
        <v>29</v>
      </c>
      <c r="G5" s="54" t="s">
        <v>30</v>
      </c>
      <c r="H5" s="54" t="s">
        <v>31</v>
      </c>
      <c r="I5" s="54"/>
      <c r="J5" s="55" t="s">
        <v>32</v>
      </c>
      <c r="O5">
        <v>0.21</v>
      </c>
    </row>
    <row r="6" spans="1:16" x14ac:dyDescent="0.25">
      <c r="A6" s="52"/>
      <c r="B6" s="53"/>
      <c r="C6" s="54"/>
      <c r="D6" s="54"/>
      <c r="E6" s="54"/>
      <c r="F6" s="54"/>
      <c r="G6" s="54"/>
      <c r="H6" s="6" t="s">
        <v>33</v>
      </c>
      <c r="I6" s="6" t="s">
        <v>34</v>
      </c>
      <c r="J6" s="55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35</v>
      </c>
      <c r="B8" s="27"/>
      <c r="C8" s="28" t="s">
        <v>36</v>
      </c>
      <c r="D8" s="29"/>
      <c r="E8" s="26" t="s">
        <v>37</v>
      </c>
      <c r="F8" s="29"/>
      <c r="G8" s="29"/>
      <c r="H8" s="29"/>
      <c r="I8" s="30">
        <f>SUMIFS(I9:I20,A9:A20,"P")</f>
        <v>0</v>
      </c>
      <c r="J8" s="31"/>
    </row>
    <row r="9" spans="1:16" x14ac:dyDescent="0.25">
      <c r="A9" s="32" t="s">
        <v>38</v>
      </c>
      <c r="B9" s="32">
        <v>1</v>
      </c>
      <c r="C9" s="33" t="s">
        <v>85</v>
      </c>
      <c r="D9" s="32" t="s">
        <v>40</v>
      </c>
      <c r="E9" s="34" t="s">
        <v>86</v>
      </c>
      <c r="F9" s="35" t="s">
        <v>87</v>
      </c>
      <c r="G9" s="36">
        <v>6.6959999999999997</v>
      </c>
      <c r="H9" s="37">
        <v>0</v>
      </c>
      <c r="I9" s="37">
        <f>ROUND(G9*H9,P4)</f>
        <v>0</v>
      </c>
      <c r="J9" s="35" t="s">
        <v>43</v>
      </c>
      <c r="O9" s="38">
        <f>I9*0.21</f>
        <v>0</v>
      </c>
      <c r="P9">
        <v>3</v>
      </c>
    </row>
    <row r="10" spans="1:16" x14ac:dyDescent="0.25">
      <c r="A10" s="32" t="s">
        <v>44</v>
      </c>
      <c r="B10" s="39"/>
      <c r="C10" s="40"/>
      <c r="D10" s="40"/>
      <c r="E10" s="43" t="s">
        <v>40</v>
      </c>
      <c r="F10" s="40"/>
      <c r="G10" s="40"/>
      <c r="H10" s="40"/>
      <c r="I10" s="40"/>
      <c r="J10" s="41"/>
    </row>
    <row r="11" spans="1:16" ht="30" x14ac:dyDescent="0.25">
      <c r="A11" s="32" t="s">
        <v>61</v>
      </c>
      <c r="B11" s="39"/>
      <c r="C11" s="40"/>
      <c r="D11" s="40"/>
      <c r="E11" s="42" t="s">
        <v>88</v>
      </c>
      <c r="F11" s="40"/>
      <c r="G11" s="40"/>
      <c r="H11" s="40"/>
      <c r="I11" s="40"/>
      <c r="J11" s="41"/>
    </row>
    <row r="12" spans="1:16" ht="30" x14ac:dyDescent="0.25">
      <c r="A12" s="32" t="s">
        <v>46</v>
      </c>
      <c r="B12" s="39"/>
      <c r="C12" s="40"/>
      <c r="D12" s="40"/>
      <c r="E12" s="34" t="s">
        <v>89</v>
      </c>
      <c r="F12" s="40"/>
      <c r="G12" s="40"/>
      <c r="H12" s="40"/>
      <c r="I12" s="40"/>
      <c r="J12" s="41"/>
    </row>
    <row r="13" spans="1:16" x14ac:dyDescent="0.25">
      <c r="A13" s="32" t="s">
        <v>38</v>
      </c>
      <c r="B13" s="32">
        <v>2</v>
      </c>
      <c r="C13" s="33" t="s">
        <v>90</v>
      </c>
      <c r="D13" s="32" t="s">
        <v>40</v>
      </c>
      <c r="E13" s="34" t="s">
        <v>91</v>
      </c>
      <c r="F13" s="35" t="s">
        <v>87</v>
      </c>
      <c r="G13" s="36">
        <v>435.93</v>
      </c>
      <c r="H13" s="37">
        <v>0</v>
      </c>
      <c r="I13" s="37">
        <f>ROUND(G13*H13,P4)</f>
        <v>0</v>
      </c>
      <c r="J13" s="35" t="s">
        <v>43</v>
      </c>
      <c r="O13" s="38">
        <f>I13*0.21</f>
        <v>0</v>
      </c>
      <c r="P13">
        <v>3</v>
      </c>
    </row>
    <row r="14" spans="1:16" x14ac:dyDescent="0.25">
      <c r="A14" s="32" t="s">
        <v>44</v>
      </c>
      <c r="B14" s="39"/>
      <c r="C14" s="40"/>
      <c r="D14" s="40"/>
      <c r="E14" s="34" t="s">
        <v>92</v>
      </c>
      <c r="F14" s="40"/>
      <c r="G14" s="40"/>
      <c r="H14" s="40"/>
      <c r="I14" s="40"/>
      <c r="J14" s="41"/>
    </row>
    <row r="15" spans="1:16" ht="30" x14ac:dyDescent="0.25">
      <c r="A15" s="32" t="s">
        <v>61</v>
      </c>
      <c r="B15" s="39"/>
      <c r="C15" s="40"/>
      <c r="D15" s="40"/>
      <c r="E15" s="42" t="s">
        <v>93</v>
      </c>
      <c r="F15" s="40"/>
      <c r="G15" s="40"/>
      <c r="H15" s="40"/>
      <c r="I15" s="40"/>
      <c r="J15" s="41"/>
    </row>
    <row r="16" spans="1:16" ht="30" x14ac:dyDescent="0.25">
      <c r="A16" s="32" t="s">
        <v>46</v>
      </c>
      <c r="B16" s="39"/>
      <c r="C16" s="40"/>
      <c r="D16" s="40"/>
      <c r="E16" s="34" t="s">
        <v>89</v>
      </c>
      <c r="F16" s="40"/>
      <c r="G16" s="40"/>
      <c r="H16" s="40"/>
      <c r="I16" s="40"/>
      <c r="J16" s="41"/>
    </row>
    <row r="17" spans="1:16" x14ac:dyDescent="0.25">
      <c r="A17" s="32" t="s">
        <v>38</v>
      </c>
      <c r="B17" s="32">
        <v>3</v>
      </c>
      <c r="C17" s="33" t="s">
        <v>94</v>
      </c>
      <c r="D17" s="32" t="s">
        <v>40</v>
      </c>
      <c r="E17" s="34" t="s">
        <v>95</v>
      </c>
      <c r="F17" s="35" t="s">
        <v>87</v>
      </c>
      <c r="G17" s="36">
        <v>235.59</v>
      </c>
      <c r="H17" s="37">
        <v>0</v>
      </c>
      <c r="I17" s="37">
        <f>ROUND(G17*H17,P4)</f>
        <v>0</v>
      </c>
      <c r="J17" s="35" t="s">
        <v>43</v>
      </c>
      <c r="O17" s="38">
        <f>I17*0.21</f>
        <v>0</v>
      </c>
      <c r="P17">
        <v>3</v>
      </c>
    </row>
    <row r="18" spans="1:16" x14ac:dyDescent="0.25">
      <c r="A18" s="32" t="s">
        <v>44</v>
      </c>
      <c r="B18" s="39"/>
      <c r="C18" s="40"/>
      <c r="D18" s="40"/>
      <c r="E18" s="43" t="s">
        <v>40</v>
      </c>
      <c r="F18" s="40"/>
      <c r="G18" s="40"/>
      <c r="H18" s="40"/>
      <c r="I18" s="40"/>
      <c r="J18" s="41"/>
    </row>
    <row r="19" spans="1:16" ht="90" x14ac:dyDescent="0.25">
      <c r="A19" s="32" t="s">
        <v>61</v>
      </c>
      <c r="B19" s="39"/>
      <c r="C19" s="40"/>
      <c r="D19" s="40"/>
      <c r="E19" s="42" t="s">
        <v>96</v>
      </c>
      <c r="F19" s="40"/>
      <c r="G19" s="40"/>
      <c r="H19" s="40"/>
      <c r="I19" s="40"/>
      <c r="J19" s="41"/>
    </row>
    <row r="20" spans="1:16" ht="30" x14ac:dyDescent="0.25">
      <c r="A20" s="32" t="s">
        <v>46</v>
      </c>
      <c r="B20" s="39"/>
      <c r="C20" s="40"/>
      <c r="D20" s="40"/>
      <c r="E20" s="34" t="s">
        <v>89</v>
      </c>
      <c r="F20" s="40"/>
      <c r="G20" s="40"/>
      <c r="H20" s="40"/>
      <c r="I20" s="40"/>
      <c r="J20" s="41"/>
    </row>
    <row r="21" spans="1:16" x14ac:dyDescent="0.25">
      <c r="A21" s="26" t="s">
        <v>35</v>
      </c>
      <c r="B21" s="27"/>
      <c r="C21" s="28" t="s">
        <v>97</v>
      </c>
      <c r="D21" s="29"/>
      <c r="E21" s="26" t="s">
        <v>98</v>
      </c>
      <c r="F21" s="29"/>
      <c r="G21" s="29"/>
      <c r="H21" s="29"/>
      <c r="I21" s="30">
        <f>SUMIFS(I22:I91,A22:A91,"P")</f>
        <v>0</v>
      </c>
      <c r="J21" s="31"/>
    </row>
    <row r="22" spans="1:16" ht="30" x14ac:dyDescent="0.25">
      <c r="A22" s="32" t="s">
        <v>38</v>
      </c>
      <c r="B22" s="32">
        <v>4</v>
      </c>
      <c r="C22" s="33" t="s">
        <v>99</v>
      </c>
      <c r="D22" s="32" t="s">
        <v>40</v>
      </c>
      <c r="E22" s="34" t="s">
        <v>100</v>
      </c>
      <c r="F22" s="35" t="s">
        <v>101</v>
      </c>
      <c r="G22" s="36">
        <v>93.06</v>
      </c>
      <c r="H22" s="37">
        <v>0</v>
      </c>
      <c r="I22" s="37">
        <f>ROUND(G22*H22,P4)</f>
        <v>0</v>
      </c>
      <c r="J22" s="35" t="s">
        <v>43</v>
      </c>
      <c r="O22" s="38">
        <f>I22*0.21</f>
        <v>0</v>
      </c>
      <c r="P22">
        <v>3</v>
      </c>
    </row>
    <row r="23" spans="1:16" x14ac:dyDescent="0.25">
      <c r="A23" s="32" t="s">
        <v>44</v>
      </c>
      <c r="B23" s="39"/>
      <c r="C23" s="40"/>
      <c r="D23" s="40"/>
      <c r="E23" s="34" t="s">
        <v>102</v>
      </c>
      <c r="F23" s="40"/>
      <c r="G23" s="40"/>
      <c r="H23" s="40"/>
      <c r="I23" s="40"/>
      <c r="J23" s="41"/>
    </row>
    <row r="24" spans="1:16" ht="60" x14ac:dyDescent="0.25">
      <c r="A24" s="32" t="s">
        <v>61</v>
      </c>
      <c r="B24" s="39"/>
      <c r="C24" s="40"/>
      <c r="D24" s="40"/>
      <c r="E24" s="42" t="s">
        <v>103</v>
      </c>
      <c r="F24" s="40"/>
      <c r="G24" s="40"/>
      <c r="H24" s="40"/>
      <c r="I24" s="40"/>
      <c r="J24" s="41"/>
    </row>
    <row r="25" spans="1:16" ht="90" x14ac:dyDescent="0.25">
      <c r="A25" s="32" t="s">
        <v>46</v>
      </c>
      <c r="B25" s="39"/>
      <c r="C25" s="40"/>
      <c r="D25" s="40"/>
      <c r="E25" s="34" t="s">
        <v>104</v>
      </c>
      <c r="F25" s="40"/>
      <c r="G25" s="40"/>
      <c r="H25" s="40"/>
      <c r="I25" s="40"/>
      <c r="J25" s="41"/>
    </row>
    <row r="26" spans="1:16" ht="30" x14ac:dyDescent="0.25">
      <c r="A26" s="32" t="s">
        <v>38</v>
      </c>
      <c r="B26" s="32">
        <v>5</v>
      </c>
      <c r="C26" s="33" t="s">
        <v>105</v>
      </c>
      <c r="D26" s="32" t="s">
        <v>40</v>
      </c>
      <c r="E26" s="34" t="s">
        <v>106</v>
      </c>
      <c r="F26" s="35" t="s">
        <v>101</v>
      </c>
      <c r="G26" s="36">
        <v>53.6</v>
      </c>
      <c r="H26" s="37">
        <v>0</v>
      </c>
      <c r="I26" s="37">
        <f>ROUND(G26*H26,P4)</f>
        <v>0</v>
      </c>
      <c r="J26" s="35" t="s">
        <v>43</v>
      </c>
      <c r="O26" s="38">
        <f>I26*0.21</f>
        <v>0</v>
      </c>
      <c r="P26">
        <v>3</v>
      </c>
    </row>
    <row r="27" spans="1:16" x14ac:dyDescent="0.25">
      <c r="A27" s="32" t="s">
        <v>44</v>
      </c>
      <c r="B27" s="39"/>
      <c r="C27" s="40"/>
      <c r="D27" s="40"/>
      <c r="E27" s="34" t="s">
        <v>107</v>
      </c>
      <c r="F27" s="40"/>
      <c r="G27" s="40"/>
      <c r="H27" s="40"/>
      <c r="I27" s="40"/>
      <c r="J27" s="41"/>
    </row>
    <row r="28" spans="1:16" ht="30" x14ac:dyDescent="0.25">
      <c r="A28" s="32" t="s">
        <v>61</v>
      </c>
      <c r="B28" s="39"/>
      <c r="C28" s="40"/>
      <c r="D28" s="40"/>
      <c r="E28" s="42" t="s">
        <v>108</v>
      </c>
      <c r="F28" s="40"/>
      <c r="G28" s="40"/>
      <c r="H28" s="40"/>
      <c r="I28" s="40"/>
      <c r="J28" s="41"/>
    </row>
    <row r="29" spans="1:16" ht="90" x14ac:dyDescent="0.25">
      <c r="A29" s="32" t="s">
        <v>46</v>
      </c>
      <c r="B29" s="39"/>
      <c r="C29" s="40"/>
      <c r="D29" s="40"/>
      <c r="E29" s="34" t="s">
        <v>104</v>
      </c>
      <c r="F29" s="40"/>
      <c r="G29" s="40"/>
      <c r="H29" s="40"/>
      <c r="I29" s="40"/>
      <c r="J29" s="41"/>
    </row>
    <row r="30" spans="1:16" ht="30" x14ac:dyDescent="0.25">
      <c r="A30" s="32" t="s">
        <v>38</v>
      </c>
      <c r="B30" s="32">
        <v>6</v>
      </c>
      <c r="C30" s="33" t="s">
        <v>109</v>
      </c>
      <c r="D30" s="32" t="s">
        <v>40</v>
      </c>
      <c r="E30" s="34" t="s">
        <v>110</v>
      </c>
      <c r="F30" s="35" t="s">
        <v>101</v>
      </c>
      <c r="G30" s="36">
        <v>198.15</v>
      </c>
      <c r="H30" s="37">
        <v>0</v>
      </c>
      <c r="I30" s="37">
        <f>ROUND(G30*H30,P4)</f>
        <v>0</v>
      </c>
      <c r="J30" s="35" t="s">
        <v>43</v>
      </c>
      <c r="O30" s="38">
        <f>I30*0.21</f>
        <v>0</v>
      </c>
      <c r="P30">
        <v>3</v>
      </c>
    </row>
    <row r="31" spans="1:16" ht="45" x14ac:dyDescent="0.25">
      <c r="A31" s="32" t="s">
        <v>44</v>
      </c>
      <c r="B31" s="39"/>
      <c r="C31" s="40"/>
      <c r="D31" s="40"/>
      <c r="E31" s="34" t="s">
        <v>111</v>
      </c>
      <c r="F31" s="40"/>
      <c r="G31" s="40"/>
      <c r="H31" s="40"/>
      <c r="I31" s="40"/>
      <c r="J31" s="41"/>
    </row>
    <row r="32" spans="1:16" ht="150" x14ac:dyDescent="0.25">
      <c r="A32" s="32" t="s">
        <v>61</v>
      </c>
      <c r="B32" s="39"/>
      <c r="C32" s="40"/>
      <c r="D32" s="40"/>
      <c r="E32" s="42" t="s">
        <v>112</v>
      </c>
      <c r="F32" s="40"/>
      <c r="G32" s="40"/>
      <c r="H32" s="40"/>
      <c r="I32" s="40"/>
      <c r="J32" s="41"/>
    </row>
    <row r="33" spans="1:16" ht="90" x14ac:dyDescent="0.25">
      <c r="A33" s="32" t="s">
        <v>46</v>
      </c>
      <c r="B33" s="39"/>
      <c r="C33" s="40"/>
      <c r="D33" s="40"/>
      <c r="E33" s="34" t="s">
        <v>104</v>
      </c>
      <c r="F33" s="40"/>
      <c r="G33" s="40"/>
      <c r="H33" s="40"/>
      <c r="I33" s="40"/>
      <c r="J33" s="41"/>
    </row>
    <row r="34" spans="1:16" ht="30" x14ac:dyDescent="0.25">
      <c r="A34" s="32" t="s">
        <v>38</v>
      </c>
      <c r="B34" s="32">
        <v>7</v>
      </c>
      <c r="C34" s="33" t="s">
        <v>113</v>
      </c>
      <c r="D34" s="32" t="s">
        <v>40</v>
      </c>
      <c r="E34" s="34" t="s">
        <v>114</v>
      </c>
      <c r="F34" s="35" t="s">
        <v>101</v>
      </c>
      <c r="G34" s="36">
        <v>35.21</v>
      </c>
      <c r="H34" s="37">
        <v>0</v>
      </c>
      <c r="I34" s="37">
        <f>ROUND(G34*H34,P4)</f>
        <v>0</v>
      </c>
      <c r="J34" s="35" t="s">
        <v>43</v>
      </c>
      <c r="O34" s="38">
        <f>I34*0.21</f>
        <v>0</v>
      </c>
      <c r="P34">
        <v>3</v>
      </c>
    </row>
    <row r="35" spans="1:16" ht="60" x14ac:dyDescent="0.25">
      <c r="A35" s="32" t="s">
        <v>44</v>
      </c>
      <c r="B35" s="39"/>
      <c r="C35" s="40"/>
      <c r="D35" s="40"/>
      <c r="E35" s="34" t="s">
        <v>115</v>
      </c>
      <c r="F35" s="40"/>
      <c r="G35" s="40"/>
      <c r="H35" s="40"/>
      <c r="I35" s="40"/>
      <c r="J35" s="41"/>
    </row>
    <row r="36" spans="1:16" ht="45" x14ac:dyDescent="0.25">
      <c r="A36" s="32" t="s">
        <v>61</v>
      </c>
      <c r="B36" s="39"/>
      <c r="C36" s="40"/>
      <c r="D36" s="40"/>
      <c r="E36" s="42" t="s">
        <v>116</v>
      </c>
      <c r="F36" s="40"/>
      <c r="G36" s="40"/>
      <c r="H36" s="40"/>
      <c r="I36" s="40"/>
      <c r="J36" s="41"/>
    </row>
    <row r="37" spans="1:16" ht="90" x14ac:dyDescent="0.25">
      <c r="A37" s="32" t="s">
        <v>46</v>
      </c>
      <c r="B37" s="39"/>
      <c r="C37" s="40"/>
      <c r="D37" s="40"/>
      <c r="E37" s="34" t="s">
        <v>104</v>
      </c>
      <c r="F37" s="40"/>
      <c r="G37" s="40"/>
      <c r="H37" s="40"/>
      <c r="I37" s="40"/>
      <c r="J37" s="41"/>
    </row>
    <row r="38" spans="1:16" ht="30" x14ac:dyDescent="0.25">
      <c r="A38" s="32" t="s">
        <v>38</v>
      </c>
      <c r="B38" s="32">
        <v>8</v>
      </c>
      <c r="C38" s="33" t="s">
        <v>117</v>
      </c>
      <c r="D38" s="32" t="s">
        <v>40</v>
      </c>
      <c r="E38" s="34" t="s">
        <v>118</v>
      </c>
      <c r="F38" s="35" t="s">
        <v>119</v>
      </c>
      <c r="G38" s="36">
        <v>46.5</v>
      </c>
      <c r="H38" s="37">
        <v>0</v>
      </c>
      <c r="I38" s="37">
        <f>ROUND(G38*H38,P4)</f>
        <v>0</v>
      </c>
      <c r="J38" s="35" t="s">
        <v>43</v>
      </c>
      <c r="O38" s="38">
        <f>I38*0.21</f>
        <v>0</v>
      </c>
      <c r="P38">
        <v>3</v>
      </c>
    </row>
    <row r="39" spans="1:16" ht="30" x14ac:dyDescent="0.25">
      <c r="A39" s="32" t="s">
        <v>44</v>
      </c>
      <c r="B39" s="39"/>
      <c r="C39" s="40"/>
      <c r="D39" s="40"/>
      <c r="E39" s="34" t="s">
        <v>120</v>
      </c>
      <c r="F39" s="40"/>
      <c r="G39" s="40"/>
      <c r="H39" s="40"/>
      <c r="I39" s="40"/>
      <c r="J39" s="41"/>
    </row>
    <row r="40" spans="1:16" x14ac:dyDescent="0.25">
      <c r="A40" s="32" t="s">
        <v>61</v>
      </c>
      <c r="B40" s="39"/>
      <c r="C40" s="40"/>
      <c r="D40" s="40"/>
      <c r="E40" s="42" t="s">
        <v>121</v>
      </c>
      <c r="F40" s="40"/>
      <c r="G40" s="40"/>
      <c r="H40" s="40"/>
      <c r="I40" s="40"/>
      <c r="J40" s="41"/>
    </row>
    <row r="41" spans="1:16" ht="90" x14ac:dyDescent="0.25">
      <c r="A41" s="32" t="s">
        <v>46</v>
      </c>
      <c r="B41" s="39"/>
      <c r="C41" s="40"/>
      <c r="D41" s="40"/>
      <c r="E41" s="34" t="s">
        <v>104</v>
      </c>
      <c r="F41" s="40"/>
      <c r="G41" s="40"/>
      <c r="H41" s="40"/>
      <c r="I41" s="40"/>
      <c r="J41" s="41"/>
    </row>
    <row r="42" spans="1:16" x14ac:dyDescent="0.25">
      <c r="A42" s="32" t="s">
        <v>38</v>
      </c>
      <c r="B42" s="32">
        <v>9</v>
      </c>
      <c r="C42" s="33" t="s">
        <v>122</v>
      </c>
      <c r="D42" s="32" t="s">
        <v>40</v>
      </c>
      <c r="E42" s="34" t="s">
        <v>123</v>
      </c>
      <c r="F42" s="35" t="s">
        <v>101</v>
      </c>
      <c r="G42" s="36">
        <v>57.685000000000002</v>
      </c>
      <c r="H42" s="37">
        <v>0</v>
      </c>
      <c r="I42" s="37">
        <f>ROUND(G42*H42,P4)</f>
        <v>0</v>
      </c>
      <c r="J42" s="35" t="s">
        <v>43</v>
      </c>
      <c r="O42" s="38">
        <f>I42*0.21</f>
        <v>0</v>
      </c>
      <c r="P42">
        <v>3</v>
      </c>
    </row>
    <row r="43" spans="1:16" ht="30" x14ac:dyDescent="0.25">
      <c r="A43" s="32" t="s">
        <v>44</v>
      </c>
      <c r="B43" s="39"/>
      <c r="C43" s="40"/>
      <c r="D43" s="40"/>
      <c r="E43" s="34" t="s">
        <v>124</v>
      </c>
      <c r="F43" s="40"/>
      <c r="G43" s="40"/>
      <c r="H43" s="40"/>
      <c r="I43" s="40"/>
      <c r="J43" s="41"/>
    </row>
    <row r="44" spans="1:16" ht="60" x14ac:dyDescent="0.25">
      <c r="A44" s="32" t="s">
        <v>61</v>
      </c>
      <c r="B44" s="39"/>
      <c r="C44" s="40"/>
      <c r="D44" s="40"/>
      <c r="E44" s="42" t="s">
        <v>125</v>
      </c>
      <c r="F44" s="40"/>
      <c r="G44" s="40"/>
      <c r="H44" s="40"/>
      <c r="I44" s="40"/>
      <c r="J44" s="41"/>
    </row>
    <row r="45" spans="1:16" ht="90" x14ac:dyDescent="0.25">
      <c r="A45" s="32" t="s">
        <v>46</v>
      </c>
      <c r="B45" s="39"/>
      <c r="C45" s="40"/>
      <c r="D45" s="40"/>
      <c r="E45" s="34" t="s">
        <v>104</v>
      </c>
      <c r="F45" s="40"/>
      <c r="G45" s="40"/>
      <c r="H45" s="40"/>
      <c r="I45" s="40"/>
      <c r="J45" s="41"/>
    </row>
    <row r="46" spans="1:16" x14ac:dyDescent="0.25">
      <c r="A46" s="32" t="s">
        <v>38</v>
      </c>
      <c r="B46" s="32">
        <v>10</v>
      </c>
      <c r="C46" s="33" t="s">
        <v>126</v>
      </c>
      <c r="D46" s="32" t="s">
        <v>40</v>
      </c>
      <c r="E46" s="34" t="s">
        <v>127</v>
      </c>
      <c r="F46" s="35" t="s">
        <v>101</v>
      </c>
      <c r="G46" s="36">
        <v>0.4</v>
      </c>
      <c r="H46" s="37">
        <v>0</v>
      </c>
      <c r="I46" s="37">
        <f>ROUND(G46*H46,P4)</f>
        <v>0</v>
      </c>
      <c r="J46" s="35" t="s">
        <v>43</v>
      </c>
      <c r="O46" s="38">
        <f>I46*0.21</f>
        <v>0</v>
      </c>
      <c r="P46">
        <v>3</v>
      </c>
    </row>
    <row r="47" spans="1:16" ht="45" x14ac:dyDescent="0.25">
      <c r="A47" s="32" t="s">
        <v>44</v>
      </c>
      <c r="B47" s="39"/>
      <c r="C47" s="40"/>
      <c r="D47" s="40"/>
      <c r="E47" s="34" t="s">
        <v>128</v>
      </c>
      <c r="F47" s="40"/>
      <c r="G47" s="40"/>
      <c r="H47" s="40"/>
      <c r="I47" s="40"/>
      <c r="J47" s="41"/>
    </row>
    <row r="48" spans="1:16" x14ac:dyDescent="0.25">
      <c r="A48" s="32" t="s">
        <v>61</v>
      </c>
      <c r="B48" s="39"/>
      <c r="C48" s="40"/>
      <c r="D48" s="40"/>
      <c r="E48" s="42" t="s">
        <v>129</v>
      </c>
      <c r="F48" s="40"/>
      <c r="G48" s="40"/>
      <c r="H48" s="40"/>
      <c r="I48" s="40"/>
      <c r="J48" s="41"/>
    </row>
    <row r="49" spans="1:16" ht="409.5" x14ac:dyDescent="0.25">
      <c r="A49" s="32" t="s">
        <v>46</v>
      </c>
      <c r="B49" s="39"/>
      <c r="C49" s="40"/>
      <c r="D49" s="40"/>
      <c r="E49" s="34" t="s">
        <v>130</v>
      </c>
      <c r="F49" s="40"/>
      <c r="G49" s="40"/>
      <c r="H49" s="40"/>
      <c r="I49" s="40"/>
      <c r="J49" s="41"/>
    </row>
    <row r="50" spans="1:16" x14ac:dyDescent="0.25">
      <c r="A50" s="32" t="s">
        <v>38</v>
      </c>
      <c r="B50" s="32">
        <v>11</v>
      </c>
      <c r="C50" s="33" t="s">
        <v>131</v>
      </c>
      <c r="D50" s="32" t="s">
        <v>40</v>
      </c>
      <c r="E50" s="34" t="s">
        <v>132</v>
      </c>
      <c r="F50" s="35" t="s">
        <v>101</v>
      </c>
      <c r="G50" s="36">
        <v>80.400000000000006</v>
      </c>
      <c r="H50" s="37">
        <v>0</v>
      </c>
      <c r="I50" s="37">
        <f>ROUND(G50*H50,P4)</f>
        <v>0</v>
      </c>
      <c r="J50" s="35" t="s">
        <v>43</v>
      </c>
      <c r="O50" s="38">
        <f>I50*0.21</f>
        <v>0</v>
      </c>
      <c r="P50">
        <v>3</v>
      </c>
    </row>
    <row r="51" spans="1:16" ht="60" x14ac:dyDescent="0.25">
      <c r="A51" s="32" t="s">
        <v>44</v>
      </c>
      <c r="B51" s="39"/>
      <c r="C51" s="40"/>
      <c r="D51" s="40"/>
      <c r="E51" s="34" t="s">
        <v>133</v>
      </c>
      <c r="F51" s="40"/>
      <c r="G51" s="40"/>
      <c r="H51" s="40"/>
      <c r="I51" s="40"/>
      <c r="J51" s="41"/>
    </row>
    <row r="52" spans="1:16" x14ac:dyDescent="0.25">
      <c r="A52" s="32" t="s">
        <v>61</v>
      </c>
      <c r="B52" s="39"/>
      <c r="C52" s="40"/>
      <c r="D52" s="40"/>
      <c r="E52" s="42" t="s">
        <v>134</v>
      </c>
      <c r="F52" s="40"/>
      <c r="G52" s="40"/>
      <c r="H52" s="40"/>
      <c r="I52" s="40"/>
      <c r="J52" s="41"/>
    </row>
    <row r="53" spans="1:16" ht="409.5" x14ac:dyDescent="0.25">
      <c r="A53" s="32" t="s">
        <v>46</v>
      </c>
      <c r="B53" s="39"/>
      <c r="C53" s="40"/>
      <c r="D53" s="40"/>
      <c r="E53" s="34" t="s">
        <v>130</v>
      </c>
      <c r="F53" s="40"/>
      <c r="G53" s="40"/>
      <c r="H53" s="40"/>
      <c r="I53" s="40"/>
      <c r="J53" s="41"/>
    </row>
    <row r="54" spans="1:16" x14ac:dyDescent="0.25">
      <c r="A54" s="32" t="s">
        <v>38</v>
      </c>
      <c r="B54" s="32">
        <v>12</v>
      </c>
      <c r="C54" s="33" t="s">
        <v>135</v>
      </c>
      <c r="D54" s="32" t="s">
        <v>40</v>
      </c>
      <c r="E54" s="34" t="s">
        <v>136</v>
      </c>
      <c r="F54" s="35" t="s">
        <v>137</v>
      </c>
      <c r="G54" s="36">
        <v>122</v>
      </c>
      <c r="H54" s="37">
        <v>0</v>
      </c>
      <c r="I54" s="37">
        <f>ROUND(G54*H54,P4)</f>
        <v>0</v>
      </c>
      <c r="J54" s="35" t="s">
        <v>43</v>
      </c>
      <c r="O54" s="38">
        <f>I54*0.21</f>
        <v>0</v>
      </c>
      <c r="P54">
        <v>3</v>
      </c>
    </row>
    <row r="55" spans="1:16" ht="60" x14ac:dyDescent="0.25">
      <c r="A55" s="32" t="s">
        <v>44</v>
      </c>
      <c r="B55" s="39"/>
      <c r="C55" s="40"/>
      <c r="D55" s="40"/>
      <c r="E55" s="34" t="s">
        <v>138</v>
      </c>
      <c r="F55" s="40"/>
      <c r="G55" s="40"/>
      <c r="H55" s="40"/>
      <c r="I55" s="40"/>
      <c r="J55" s="41"/>
    </row>
    <row r="56" spans="1:16" x14ac:dyDescent="0.25">
      <c r="A56" s="32" t="s">
        <v>61</v>
      </c>
      <c r="B56" s="39"/>
      <c r="C56" s="40"/>
      <c r="D56" s="40"/>
      <c r="E56" s="42" t="s">
        <v>139</v>
      </c>
      <c r="F56" s="40"/>
      <c r="G56" s="40"/>
      <c r="H56" s="40"/>
      <c r="I56" s="40"/>
      <c r="J56" s="41"/>
    </row>
    <row r="57" spans="1:16" ht="90" x14ac:dyDescent="0.25">
      <c r="A57" s="32" t="s">
        <v>46</v>
      </c>
      <c r="B57" s="39"/>
      <c r="C57" s="40"/>
      <c r="D57" s="40"/>
      <c r="E57" s="34" t="s">
        <v>140</v>
      </c>
      <c r="F57" s="40"/>
      <c r="G57" s="40"/>
      <c r="H57" s="40"/>
      <c r="I57" s="40"/>
      <c r="J57" s="41"/>
    </row>
    <row r="58" spans="1:16" x14ac:dyDescent="0.25">
      <c r="A58" s="32" t="s">
        <v>38</v>
      </c>
      <c r="B58" s="32">
        <v>13</v>
      </c>
      <c r="C58" s="33" t="s">
        <v>141</v>
      </c>
      <c r="D58" s="32" t="s">
        <v>40</v>
      </c>
      <c r="E58" s="34" t="s">
        <v>142</v>
      </c>
      <c r="F58" s="35" t="s">
        <v>101</v>
      </c>
      <c r="G58" s="36">
        <v>18.32</v>
      </c>
      <c r="H58" s="37">
        <v>0</v>
      </c>
      <c r="I58" s="37">
        <f>ROUND(G58*H58,P4)</f>
        <v>0</v>
      </c>
      <c r="J58" s="35" t="s">
        <v>43</v>
      </c>
      <c r="O58" s="38">
        <f>I58*0.21</f>
        <v>0</v>
      </c>
      <c r="P58">
        <v>3</v>
      </c>
    </row>
    <row r="59" spans="1:16" ht="60" x14ac:dyDescent="0.25">
      <c r="A59" s="32" t="s">
        <v>44</v>
      </c>
      <c r="B59" s="39"/>
      <c r="C59" s="40"/>
      <c r="D59" s="40"/>
      <c r="E59" s="34" t="s">
        <v>143</v>
      </c>
      <c r="F59" s="40"/>
      <c r="G59" s="40"/>
      <c r="H59" s="40"/>
      <c r="I59" s="40"/>
      <c r="J59" s="41"/>
    </row>
    <row r="60" spans="1:16" x14ac:dyDescent="0.25">
      <c r="A60" s="32" t="s">
        <v>61</v>
      </c>
      <c r="B60" s="39"/>
      <c r="C60" s="40"/>
      <c r="D60" s="40"/>
      <c r="E60" s="42" t="s">
        <v>144</v>
      </c>
      <c r="F60" s="40"/>
      <c r="G60" s="40"/>
      <c r="H60" s="40"/>
      <c r="I60" s="40"/>
      <c r="J60" s="41"/>
    </row>
    <row r="61" spans="1:16" ht="409.5" x14ac:dyDescent="0.25">
      <c r="A61" s="32" t="s">
        <v>46</v>
      </c>
      <c r="B61" s="39"/>
      <c r="C61" s="40"/>
      <c r="D61" s="40"/>
      <c r="E61" s="34" t="s">
        <v>145</v>
      </c>
      <c r="F61" s="40"/>
      <c r="G61" s="40"/>
      <c r="H61" s="40"/>
      <c r="I61" s="40"/>
      <c r="J61" s="41"/>
    </row>
    <row r="62" spans="1:16" x14ac:dyDescent="0.25">
      <c r="A62" s="32" t="s">
        <v>38</v>
      </c>
      <c r="B62" s="32">
        <v>14</v>
      </c>
      <c r="C62" s="33" t="s">
        <v>146</v>
      </c>
      <c r="D62" s="32" t="s">
        <v>40</v>
      </c>
      <c r="E62" s="34" t="s">
        <v>147</v>
      </c>
      <c r="F62" s="35" t="s">
        <v>101</v>
      </c>
      <c r="G62" s="36">
        <v>146.495</v>
      </c>
      <c r="H62" s="37">
        <v>0</v>
      </c>
      <c r="I62" s="37">
        <f>ROUND(G62*H62,P4)</f>
        <v>0</v>
      </c>
      <c r="J62" s="35" t="s">
        <v>43</v>
      </c>
      <c r="O62" s="38">
        <f>I62*0.21</f>
        <v>0</v>
      </c>
      <c r="P62">
        <v>3</v>
      </c>
    </row>
    <row r="63" spans="1:16" ht="30" x14ac:dyDescent="0.25">
      <c r="A63" s="32" t="s">
        <v>44</v>
      </c>
      <c r="B63" s="39"/>
      <c r="C63" s="40"/>
      <c r="D63" s="40"/>
      <c r="E63" s="34" t="s">
        <v>148</v>
      </c>
      <c r="F63" s="40"/>
      <c r="G63" s="40"/>
      <c r="H63" s="40"/>
      <c r="I63" s="40"/>
      <c r="J63" s="41"/>
    </row>
    <row r="64" spans="1:16" ht="60" x14ac:dyDescent="0.25">
      <c r="A64" s="32" t="s">
        <v>61</v>
      </c>
      <c r="B64" s="39"/>
      <c r="C64" s="40"/>
      <c r="D64" s="40"/>
      <c r="E64" s="42" t="s">
        <v>149</v>
      </c>
      <c r="F64" s="40"/>
      <c r="G64" s="40"/>
      <c r="H64" s="40"/>
      <c r="I64" s="40"/>
      <c r="J64" s="41"/>
    </row>
    <row r="65" spans="1:16" ht="390" x14ac:dyDescent="0.25">
      <c r="A65" s="32" t="s">
        <v>46</v>
      </c>
      <c r="B65" s="39"/>
      <c r="C65" s="40"/>
      <c r="D65" s="40"/>
      <c r="E65" s="34" t="s">
        <v>150</v>
      </c>
      <c r="F65" s="40"/>
      <c r="G65" s="40"/>
      <c r="H65" s="40"/>
      <c r="I65" s="40"/>
      <c r="J65" s="41"/>
    </row>
    <row r="66" spans="1:16" x14ac:dyDescent="0.25">
      <c r="A66" s="32" t="s">
        <v>38</v>
      </c>
      <c r="B66" s="32">
        <v>15</v>
      </c>
      <c r="C66" s="33" t="s">
        <v>151</v>
      </c>
      <c r="D66" s="32" t="s">
        <v>40</v>
      </c>
      <c r="E66" s="34" t="s">
        <v>152</v>
      </c>
      <c r="F66" s="35" t="s">
        <v>101</v>
      </c>
      <c r="G66" s="36">
        <v>99.12</v>
      </c>
      <c r="H66" s="37">
        <v>0</v>
      </c>
      <c r="I66" s="37">
        <f>ROUND(G66*H66,P4)</f>
        <v>0</v>
      </c>
      <c r="J66" s="35" t="s">
        <v>43</v>
      </c>
      <c r="O66" s="38">
        <f>I66*0.21</f>
        <v>0</v>
      </c>
      <c r="P66">
        <v>3</v>
      </c>
    </row>
    <row r="67" spans="1:16" ht="30" x14ac:dyDescent="0.25">
      <c r="A67" s="32" t="s">
        <v>44</v>
      </c>
      <c r="B67" s="39"/>
      <c r="C67" s="40"/>
      <c r="D67" s="40"/>
      <c r="E67" s="34" t="s">
        <v>153</v>
      </c>
      <c r="F67" s="40"/>
      <c r="G67" s="40"/>
      <c r="H67" s="40"/>
      <c r="I67" s="40"/>
      <c r="J67" s="41"/>
    </row>
    <row r="68" spans="1:16" ht="60" x14ac:dyDescent="0.25">
      <c r="A68" s="32" t="s">
        <v>61</v>
      </c>
      <c r="B68" s="39"/>
      <c r="C68" s="40"/>
      <c r="D68" s="40"/>
      <c r="E68" s="42" t="s">
        <v>154</v>
      </c>
      <c r="F68" s="40"/>
      <c r="G68" s="40"/>
      <c r="H68" s="40"/>
      <c r="I68" s="40"/>
      <c r="J68" s="41"/>
    </row>
    <row r="69" spans="1:16" ht="255" x14ac:dyDescent="0.25">
      <c r="A69" s="32" t="s">
        <v>46</v>
      </c>
      <c r="B69" s="39"/>
      <c r="C69" s="40"/>
      <c r="D69" s="40"/>
      <c r="E69" s="34" t="s">
        <v>155</v>
      </c>
      <c r="F69" s="40"/>
      <c r="G69" s="40"/>
      <c r="H69" s="40"/>
      <c r="I69" s="40"/>
      <c r="J69" s="41"/>
    </row>
    <row r="70" spans="1:16" x14ac:dyDescent="0.25">
      <c r="A70" s="32" t="s">
        <v>38</v>
      </c>
      <c r="B70" s="32">
        <v>16</v>
      </c>
      <c r="C70" s="33" t="s">
        <v>156</v>
      </c>
      <c r="D70" s="32" t="s">
        <v>40</v>
      </c>
      <c r="E70" s="34" t="s">
        <v>157</v>
      </c>
      <c r="F70" s="35" t="s">
        <v>101</v>
      </c>
      <c r="G70" s="36">
        <v>80.400000000000006</v>
      </c>
      <c r="H70" s="37">
        <v>0</v>
      </c>
      <c r="I70" s="37">
        <f>ROUND(G70*H70,P4)</f>
        <v>0</v>
      </c>
      <c r="J70" s="35" t="s">
        <v>43</v>
      </c>
      <c r="O70" s="38">
        <f>I70*0.21</f>
        <v>0</v>
      </c>
      <c r="P70">
        <v>3</v>
      </c>
    </row>
    <row r="71" spans="1:16" ht="30" x14ac:dyDescent="0.25">
      <c r="A71" s="32" t="s">
        <v>44</v>
      </c>
      <c r="B71" s="39"/>
      <c r="C71" s="40"/>
      <c r="D71" s="40"/>
      <c r="E71" s="34" t="s">
        <v>158</v>
      </c>
      <c r="F71" s="40"/>
      <c r="G71" s="40"/>
      <c r="H71" s="40"/>
      <c r="I71" s="40"/>
      <c r="J71" s="41"/>
    </row>
    <row r="72" spans="1:16" x14ac:dyDescent="0.25">
      <c r="A72" s="32" t="s">
        <v>61</v>
      </c>
      <c r="B72" s="39"/>
      <c r="C72" s="40"/>
      <c r="D72" s="40"/>
      <c r="E72" s="42" t="s">
        <v>134</v>
      </c>
      <c r="F72" s="40"/>
      <c r="G72" s="40"/>
      <c r="H72" s="40"/>
      <c r="I72" s="40"/>
      <c r="J72" s="41"/>
    </row>
    <row r="73" spans="1:16" ht="405" x14ac:dyDescent="0.25">
      <c r="A73" s="32" t="s">
        <v>46</v>
      </c>
      <c r="B73" s="39"/>
      <c r="C73" s="40"/>
      <c r="D73" s="40"/>
      <c r="E73" s="34" t="s">
        <v>159</v>
      </c>
      <c r="F73" s="40"/>
      <c r="G73" s="40"/>
      <c r="H73" s="40"/>
      <c r="I73" s="40"/>
      <c r="J73" s="41"/>
    </row>
    <row r="74" spans="1:16" x14ac:dyDescent="0.25">
      <c r="A74" s="32" t="s">
        <v>38</v>
      </c>
      <c r="B74" s="32">
        <v>17</v>
      </c>
      <c r="C74" s="33" t="s">
        <v>160</v>
      </c>
      <c r="D74" s="32" t="s">
        <v>40</v>
      </c>
      <c r="E74" s="34" t="s">
        <v>161</v>
      </c>
      <c r="F74" s="35" t="s">
        <v>101</v>
      </c>
      <c r="G74" s="36">
        <v>5.7249999999999996</v>
      </c>
      <c r="H74" s="37">
        <v>0</v>
      </c>
      <c r="I74" s="37">
        <f>ROUND(G74*H74,P4)</f>
        <v>0</v>
      </c>
      <c r="J74" s="35" t="s">
        <v>43</v>
      </c>
      <c r="O74" s="38">
        <f>I74*0.21</f>
        <v>0</v>
      </c>
      <c r="P74">
        <v>3</v>
      </c>
    </row>
    <row r="75" spans="1:16" ht="30" x14ac:dyDescent="0.25">
      <c r="A75" s="32" t="s">
        <v>44</v>
      </c>
      <c r="B75" s="39"/>
      <c r="C75" s="40"/>
      <c r="D75" s="40"/>
      <c r="E75" s="34" t="s">
        <v>162</v>
      </c>
      <c r="F75" s="40"/>
      <c r="G75" s="40"/>
      <c r="H75" s="40"/>
      <c r="I75" s="40"/>
      <c r="J75" s="41"/>
    </row>
    <row r="76" spans="1:16" x14ac:dyDescent="0.25">
      <c r="A76" s="32" t="s">
        <v>61</v>
      </c>
      <c r="B76" s="39"/>
      <c r="C76" s="40"/>
      <c r="D76" s="40"/>
      <c r="E76" s="42" t="s">
        <v>163</v>
      </c>
      <c r="F76" s="40"/>
      <c r="G76" s="40"/>
      <c r="H76" s="40"/>
      <c r="I76" s="40"/>
      <c r="J76" s="41"/>
    </row>
    <row r="77" spans="1:16" ht="345" x14ac:dyDescent="0.25">
      <c r="A77" s="32" t="s">
        <v>46</v>
      </c>
      <c r="B77" s="39"/>
      <c r="C77" s="40"/>
      <c r="D77" s="40"/>
      <c r="E77" s="34" t="s">
        <v>164</v>
      </c>
      <c r="F77" s="40"/>
      <c r="G77" s="40"/>
      <c r="H77" s="40"/>
      <c r="I77" s="40"/>
      <c r="J77" s="41"/>
    </row>
    <row r="78" spans="1:16" x14ac:dyDescent="0.25">
      <c r="A78" s="32" t="s">
        <v>38</v>
      </c>
      <c r="B78" s="32">
        <v>18</v>
      </c>
      <c r="C78" s="33" t="s">
        <v>165</v>
      </c>
      <c r="D78" s="32" t="s">
        <v>40</v>
      </c>
      <c r="E78" s="34" t="s">
        <v>166</v>
      </c>
      <c r="F78" s="35" t="s">
        <v>137</v>
      </c>
      <c r="G78" s="36">
        <v>307.5</v>
      </c>
      <c r="H78" s="37">
        <v>0</v>
      </c>
      <c r="I78" s="37">
        <f>ROUND(G78*H78,P4)</f>
        <v>0</v>
      </c>
      <c r="J78" s="35" t="s">
        <v>43</v>
      </c>
      <c r="O78" s="38">
        <f>I78*0.21</f>
        <v>0</v>
      </c>
      <c r="P78">
        <v>3</v>
      </c>
    </row>
    <row r="79" spans="1:16" x14ac:dyDescent="0.25">
      <c r="A79" s="32" t="s">
        <v>44</v>
      </c>
      <c r="B79" s="39"/>
      <c r="C79" s="40"/>
      <c r="D79" s="40"/>
      <c r="E79" s="34" t="s">
        <v>167</v>
      </c>
      <c r="F79" s="40"/>
      <c r="G79" s="40"/>
      <c r="H79" s="40"/>
      <c r="I79" s="40"/>
      <c r="J79" s="41"/>
    </row>
    <row r="80" spans="1:16" ht="45" x14ac:dyDescent="0.25">
      <c r="A80" s="32" t="s">
        <v>61</v>
      </c>
      <c r="B80" s="39"/>
      <c r="C80" s="40"/>
      <c r="D80" s="40"/>
      <c r="E80" s="42" t="s">
        <v>168</v>
      </c>
      <c r="F80" s="40"/>
      <c r="G80" s="40"/>
      <c r="H80" s="40"/>
      <c r="I80" s="40"/>
      <c r="J80" s="41"/>
    </row>
    <row r="81" spans="1:16" ht="30" x14ac:dyDescent="0.25">
      <c r="A81" s="32" t="s">
        <v>46</v>
      </c>
      <c r="B81" s="39"/>
      <c r="C81" s="40"/>
      <c r="D81" s="40"/>
      <c r="E81" s="34" t="s">
        <v>169</v>
      </c>
      <c r="F81" s="40"/>
      <c r="G81" s="40"/>
      <c r="H81" s="40"/>
      <c r="I81" s="40"/>
      <c r="J81" s="41"/>
    </row>
    <row r="82" spans="1:16" x14ac:dyDescent="0.25">
      <c r="A82" s="32" t="s">
        <v>38</v>
      </c>
      <c r="B82" s="32">
        <v>19</v>
      </c>
      <c r="C82" s="33" t="s">
        <v>170</v>
      </c>
      <c r="D82" s="32" t="s">
        <v>40</v>
      </c>
      <c r="E82" s="34" t="s">
        <v>171</v>
      </c>
      <c r="F82" s="35" t="s">
        <v>137</v>
      </c>
      <c r="G82" s="36">
        <v>82</v>
      </c>
      <c r="H82" s="37">
        <v>0</v>
      </c>
      <c r="I82" s="37">
        <f>ROUND(G82*H82,P4)</f>
        <v>0</v>
      </c>
      <c r="J82" s="35" t="s">
        <v>43</v>
      </c>
      <c r="O82" s="38">
        <f>I82*0.21</f>
        <v>0</v>
      </c>
      <c r="P82">
        <v>3</v>
      </c>
    </row>
    <row r="83" spans="1:16" x14ac:dyDescent="0.25">
      <c r="A83" s="32" t="s">
        <v>44</v>
      </c>
      <c r="B83" s="39"/>
      <c r="C83" s="40"/>
      <c r="D83" s="40"/>
      <c r="E83" s="34" t="s">
        <v>172</v>
      </c>
      <c r="F83" s="40"/>
      <c r="G83" s="40"/>
      <c r="H83" s="40"/>
      <c r="I83" s="40"/>
      <c r="J83" s="41"/>
    </row>
    <row r="84" spans="1:16" ht="60" x14ac:dyDescent="0.25">
      <c r="A84" s="32" t="s">
        <v>46</v>
      </c>
      <c r="B84" s="39"/>
      <c r="C84" s="40"/>
      <c r="D84" s="40"/>
      <c r="E84" s="34" t="s">
        <v>173</v>
      </c>
      <c r="F84" s="40"/>
      <c r="G84" s="40"/>
      <c r="H84" s="40"/>
      <c r="I84" s="40"/>
      <c r="J84" s="41"/>
    </row>
    <row r="85" spans="1:16" x14ac:dyDescent="0.25">
      <c r="A85" s="32" t="s">
        <v>38</v>
      </c>
      <c r="B85" s="32">
        <v>20</v>
      </c>
      <c r="C85" s="33" t="s">
        <v>174</v>
      </c>
      <c r="D85" s="32" t="s">
        <v>40</v>
      </c>
      <c r="E85" s="34" t="s">
        <v>175</v>
      </c>
      <c r="F85" s="35" t="s">
        <v>137</v>
      </c>
      <c r="G85" s="36">
        <v>82</v>
      </c>
      <c r="H85" s="37">
        <v>0</v>
      </c>
      <c r="I85" s="37">
        <f>ROUND(G85*H85,P4)</f>
        <v>0</v>
      </c>
      <c r="J85" s="35" t="s">
        <v>43</v>
      </c>
      <c r="O85" s="38">
        <f>I85*0.21</f>
        <v>0</v>
      </c>
      <c r="P85">
        <v>3</v>
      </c>
    </row>
    <row r="86" spans="1:16" x14ac:dyDescent="0.25">
      <c r="A86" s="32" t="s">
        <v>44</v>
      </c>
      <c r="B86" s="39"/>
      <c r="C86" s="40"/>
      <c r="D86" s="40"/>
      <c r="E86" s="43" t="s">
        <v>40</v>
      </c>
      <c r="F86" s="40"/>
      <c r="G86" s="40"/>
      <c r="H86" s="40"/>
      <c r="I86" s="40"/>
      <c r="J86" s="41"/>
    </row>
    <row r="87" spans="1:16" ht="30" x14ac:dyDescent="0.25">
      <c r="A87" s="32" t="s">
        <v>46</v>
      </c>
      <c r="B87" s="39"/>
      <c r="C87" s="40"/>
      <c r="D87" s="40"/>
      <c r="E87" s="34" t="s">
        <v>176</v>
      </c>
      <c r="F87" s="40"/>
      <c r="G87" s="40"/>
      <c r="H87" s="40"/>
      <c r="I87" s="40"/>
      <c r="J87" s="41"/>
    </row>
    <row r="88" spans="1:16" x14ac:dyDescent="0.25">
      <c r="A88" s="32" t="s">
        <v>38</v>
      </c>
      <c r="B88" s="32">
        <v>21</v>
      </c>
      <c r="C88" s="33" t="s">
        <v>177</v>
      </c>
      <c r="D88" s="32" t="s">
        <v>40</v>
      </c>
      <c r="E88" s="34" t="s">
        <v>178</v>
      </c>
      <c r="F88" s="35" t="s">
        <v>137</v>
      </c>
      <c r="G88" s="36">
        <v>32</v>
      </c>
      <c r="H88" s="37">
        <v>0</v>
      </c>
      <c r="I88" s="37">
        <f>ROUND(G88*H88,P4)</f>
        <v>0</v>
      </c>
      <c r="J88" s="35" t="s">
        <v>43</v>
      </c>
      <c r="O88" s="38">
        <f>I88*0.21</f>
        <v>0</v>
      </c>
      <c r="P88">
        <v>3</v>
      </c>
    </row>
    <row r="89" spans="1:16" x14ac:dyDescent="0.25">
      <c r="A89" s="32" t="s">
        <v>44</v>
      </c>
      <c r="B89" s="39"/>
      <c r="C89" s="40"/>
      <c r="D89" s="40"/>
      <c r="E89" s="43" t="s">
        <v>40</v>
      </c>
      <c r="F89" s="40"/>
      <c r="G89" s="40"/>
      <c r="H89" s="40"/>
      <c r="I89" s="40"/>
      <c r="J89" s="41"/>
    </row>
    <row r="90" spans="1:16" x14ac:dyDescent="0.25">
      <c r="A90" s="32" t="s">
        <v>61</v>
      </c>
      <c r="B90" s="39"/>
      <c r="C90" s="40"/>
      <c r="D90" s="40"/>
      <c r="E90" s="42" t="s">
        <v>179</v>
      </c>
      <c r="F90" s="40"/>
      <c r="G90" s="40"/>
      <c r="H90" s="40"/>
      <c r="I90" s="40"/>
      <c r="J90" s="41"/>
    </row>
    <row r="91" spans="1:16" ht="45" x14ac:dyDescent="0.25">
      <c r="A91" s="32" t="s">
        <v>46</v>
      </c>
      <c r="B91" s="39"/>
      <c r="C91" s="40"/>
      <c r="D91" s="40"/>
      <c r="E91" s="34" t="s">
        <v>180</v>
      </c>
      <c r="F91" s="40"/>
      <c r="G91" s="40"/>
      <c r="H91" s="40"/>
      <c r="I91" s="40"/>
      <c r="J91" s="41"/>
    </row>
    <row r="92" spans="1:16" x14ac:dyDescent="0.25">
      <c r="A92" s="26" t="s">
        <v>35</v>
      </c>
      <c r="B92" s="27"/>
      <c r="C92" s="28" t="s">
        <v>181</v>
      </c>
      <c r="D92" s="29"/>
      <c r="E92" s="26" t="s">
        <v>182</v>
      </c>
      <c r="F92" s="29"/>
      <c r="G92" s="29"/>
      <c r="H92" s="29"/>
      <c r="I92" s="30">
        <f>SUMIFS(I93:I103,A93:A103,"P")</f>
        <v>0</v>
      </c>
      <c r="J92" s="31"/>
    </row>
    <row r="93" spans="1:16" x14ac:dyDescent="0.25">
      <c r="A93" s="32" t="s">
        <v>38</v>
      </c>
      <c r="B93" s="32">
        <v>22</v>
      </c>
      <c r="C93" s="33" t="s">
        <v>183</v>
      </c>
      <c r="D93" s="32" t="s">
        <v>40</v>
      </c>
      <c r="E93" s="34" t="s">
        <v>184</v>
      </c>
      <c r="F93" s="35" t="s">
        <v>137</v>
      </c>
      <c r="G93" s="36">
        <v>290</v>
      </c>
      <c r="H93" s="37">
        <v>0</v>
      </c>
      <c r="I93" s="37">
        <f>ROUND(G93*H93,P4)</f>
        <v>0</v>
      </c>
      <c r="J93" s="35" t="s">
        <v>43</v>
      </c>
      <c r="O93" s="38">
        <f>I93*0.21</f>
        <v>0</v>
      </c>
      <c r="P93">
        <v>3</v>
      </c>
    </row>
    <row r="94" spans="1:16" ht="30" x14ac:dyDescent="0.25">
      <c r="A94" s="32" t="s">
        <v>44</v>
      </c>
      <c r="B94" s="39"/>
      <c r="C94" s="40"/>
      <c r="D94" s="40"/>
      <c r="E94" s="34" t="s">
        <v>185</v>
      </c>
      <c r="F94" s="40"/>
      <c r="G94" s="40"/>
      <c r="H94" s="40"/>
      <c r="I94" s="40"/>
      <c r="J94" s="41"/>
    </row>
    <row r="95" spans="1:16" x14ac:dyDescent="0.25">
      <c r="A95" s="32" t="s">
        <v>61</v>
      </c>
      <c r="B95" s="39"/>
      <c r="C95" s="40"/>
      <c r="D95" s="40"/>
      <c r="E95" s="42" t="s">
        <v>186</v>
      </c>
      <c r="F95" s="40"/>
      <c r="G95" s="40"/>
      <c r="H95" s="40"/>
      <c r="I95" s="40"/>
      <c r="J95" s="41"/>
    </row>
    <row r="96" spans="1:16" ht="45" x14ac:dyDescent="0.25">
      <c r="A96" s="32" t="s">
        <v>46</v>
      </c>
      <c r="B96" s="39"/>
      <c r="C96" s="40"/>
      <c r="D96" s="40"/>
      <c r="E96" s="34" t="s">
        <v>187</v>
      </c>
      <c r="F96" s="40"/>
      <c r="G96" s="40"/>
      <c r="H96" s="40"/>
      <c r="I96" s="40"/>
      <c r="J96" s="41"/>
    </row>
    <row r="97" spans="1:16" x14ac:dyDescent="0.25">
      <c r="A97" s="32" t="s">
        <v>38</v>
      </c>
      <c r="B97" s="32">
        <v>23</v>
      </c>
      <c r="C97" s="33" t="s">
        <v>188</v>
      </c>
      <c r="D97" s="32" t="s">
        <v>40</v>
      </c>
      <c r="E97" s="34" t="s">
        <v>189</v>
      </c>
      <c r="F97" s="35" t="s">
        <v>119</v>
      </c>
      <c r="G97" s="36">
        <v>145</v>
      </c>
      <c r="H97" s="37">
        <v>0</v>
      </c>
      <c r="I97" s="37">
        <f>ROUND(G97*H97,P4)</f>
        <v>0</v>
      </c>
      <c r="J97" s="35" t="s">
        <v>43</v>
      </c>
      <c r="O97" s="38">
        <f>I97*0.21</f>
        <v>0</v>
      </c>
      <c r="P97">
        <v>3</v>
      </c>
    </row>
    <row r="98" spans="1:16" ht="30" x14ac:dyDescent="0.25">
      <c r="A98" s="32" t="s">
        <v>44</v>
      </c>
      <c r="B98" s="39"/>
      <c r="C98" s="40"/>
      <c r="D98" s="40"/>
      <c r="E98" s="34" t="s">
        <v>190</v>
      </c>
      <c r="F98" s="40"/>
      <c r="G98" s="40"/>
      <c r="H98" s="40"/>
      <c r="I98" s="40"/>
      <c r="J98" s="41"/>
    </row>
    <row r="99" spans="1:16" ht="195" x14ac:dyDescent="0.25">
      <c r="A99" s="32" t="s">
        <v>46</v>
      </c>
      <c r="B99" s="39"/>
      <c r="C99" s="40"/>
      <c r="D99" s="40"/>
      <c r="E99" s="34" t="s">
        <v>191</v>
      </c>
      <c r="F99" s="40"/>
      <c r="G99" s="40"/>
      <c r="H99" s="40"/>
      <c r="I99" s="40"/>
      <c r="J99" s="41"/>
    </row>
    <row r="100" spans="1:16" x14ac:dyDescent="0.25">
      <c r="A100" s="32" t="s">
        <v>38</v>
      </c>
      <c r="B100" s="32">
        <v>24</v>
      </c>
      <c r="C100" s="33" t="s">
        <v>192</v>
      </c>
      <c r="D100" s="32" t="s">
        <v>40</v>
      </c>
      <c r="E100" s="34" t="s">
        <v>193</v>
      </c>
      <c r="F100" s="35" t="s">
        <v>137</v>
      </c>
      <c r="G100" s="36">
        <v>414.7</v>
      </c>
      <c r="H100" s="37">
        <v>0</v>
      </c>
      <c r="I100" s="37">
        <f>ROUND(G100*H100,P4)</f>
        <v>0</v>
      </c>
      <c r="J100" s="35" t="s">
        <v>43</v>
      </c>
      <c r="O100" s="38">
        <f>I100*0.21</f>
        <v>0</v>
      </c>
      <c r="P100">
        <v>3</v>
      </c>
    </row>
    <row r="101" spans="1:16" ht="45" x14ac:dyDescent="0.25">
      <c r="A101" s="32" t="s">
        <v>44</v>
      </c>
      <c r="B101" s="39"/>
      <c r="C101" s="40"/>
      <c r="D101" s="40"/>
      <c r="E101" s="34" t="s">
        <v>194</v>
      </c>
      <c r="F101" s="40"/>
      <c r="G101" s="40"/>
      <c r="H101" s="40"/>
      <c r="I101" s="40"/>
      <c r="J101" s="41"/>
    </row>
    <row r="102" spans="1:16" ht="45" x14ac:dyDescent="0.25">
      <c r="A102" s="32" t="s">
        <v>61</v>
      </c>
      <c r="B102" s="39"/>
      <c r="C102" s="40"/>
      <c r="D102" s="40"/>
      <c r="E102" s="42" t="s">
        <v>195</v>
      </c>
      <c r="F102" s="40"/>
      <c r="G102" s="40"/>
      <c r="H102" s="40"/>
      <c r="I102" s="40"/>
      <c r="J102" s="41"/>
    </row>
    <row r="103" spans="1:16" ht="120" x14ac:dyDescent="0.25">
      <c r="A103" s="32" t="s">
        <v>46</v>
      </c>
      <c r="B103" s="39"/>
      <c r="C103" s="40"/>
      <c r="D103" s="40"/>
      <c r="E103" s="34" t="s">
        <v>196</v>
      </c>
      <c r="F103" s="40"/>
      <c r="G103" s="40"/>
      <c r="H103" s="40"/>
      <c r="I103" s="40"/>
      <c r="J103" s="41"/>
    </row>
    <row r="104" spans="1:16" x14ac:dyDescent="0.25">
      <c r="A104" s="26" t="s">
        <v>35</v>
      </c>
      <c r="B104" s="27"/>
      <c r="C104" s="28" t="s">
        <v>197</v>
      </c>
      <c r="D104" s="29"/>
      <c r="E104" s="26" t="s">
        <v>198</v>
      </c>
      <c r="F104" s="29"/>
      <c r="G104" s="29"/>
      <c r="H104" s="29"/>
      <c r="I104" s="30">
        <f>SUMIFS(I105:I112,A105:A112,"P")</f>
        <v>0</v>
      </c>
      <c r="J104" s="31"/>
    </row>
    <row r="105" spans="1:16" x14ac:dyDescent="0.25">
      <c r="A105" s="32" t="s">
        <v>38</v>
      </c>
      <c r="B105" s="32">
        <v>25</v>
      </c>
      <c r="C105" s="33" t="s">
        <v>199</v>
      </c>
      <c r="D105" s="32" t="s">
        <v>40</v>
      </c>
      <c r="E105" s="34" t="s">
        <v>200</v>
      </c>
      <c r="F105" s="35" t="s">
        <v>101</v>
      </c>
      <c r="G105" s="36">
        <v>0.2</v>
      </c>
      <c r="H105" s="37">
        <v>0</v>
      </c>
      <c r="I105" s="37">
        <f>ROUND(G105*H105,P4)</f>
        <v>0</v>
      </c>
      <c r="J105" s="35" t="s">
        <v>43</v>
      </c>
      <c r="O105" s="38">
        <f>I105*0.21</f>
        <v>0</v>
      </c>
      <c r="P105">
        <v>3</v>
      </c>
    </row>
    <row r="106" spans="1:16" x14ac:dyDescent="0.25">
      <c r="A106" s="32" t="s">
        <v>44</v>
      </c>
      <c r="B106" s="39"/>
      <c r="C106" s="40"/>
      <c r="D106" s="40"/>
      <c r="E106" s="34" t="s">
        <v>201</v>
      </c>
      <c r="F106" s="40"/>
      <c r="G106" s="40"/>
      <c r="H106" s="40"/>
      <c r="I106" s="40"/>
      <c r="J106" s="41"/>
    </row>
    <row r="107" spans="1:16" x14ac:dyDescent="0.25">
      <c r="A107" s="32" t="s">
        <v>61</v>
      </c>
      <c r="B107" s="39"/>
      <c r="C107" s="40"/>
      <c r="D107" s="40"/>
      <c r="E107" s="42" t="s">
        <v>202</v>
      </c>
      <c r="F107" s="40"/>
      <c r="G107" s="40"/>
      <c r="H107" s="40"/>
      <c r="I107" s="40"/>
      <c r="J107" s="41"/>
    </row>
    <row r="108" spans="1:16" ht="409.5" x14ac:dyDescent="0.25">
      <c r="A108" s="32" t="s">
        <v>46</v>
      </c>
      <c r="B108" s="39"/>
      <c r="C108" s="40"/>
      <c r="D108" s="40"/>
      <c r="E108" s="34" t="s">
        <v>203</v>
      </c>
      <c r="F108" s="40"/>
      <c r="G108" s="40"/>
      <c r="H108" s="40"/>
      <c r="I108" s="40"/>
      <c r="J108" s="41"/>
    </row>
    <row r="109" spans="1:16" x14ac:dyDescent="0.25">
      <c r="A109" s="32" t="s">
        <v>38</v>
      </c>
      <c r="B109" s="32">
        <v>26</v>
      </c>
      <c r="C109" s="33" t="s">
        <v>204</v>
      </c>
      <c r="D109" s="32" t="s">
        <v>40</v>
      </c>
      <c r="E109" s="34" t="s">
        <v>205</v>
      </c>
      <c r="F109" s="35" t="s">
        <v>101</v>
      </c>
      <c r="G109" s="36">
        <v>0.2</v>
      </c>
      <c r="H109" s="37">
        <v>0</v>
      </c>
      <c r="I109" s="37">
        <f>ROUND(G109*H109,P4)</f>
        <v>0</v>
      </c>
      <c r="J109" s="35" t="s">
        <v>43</v>
      </c>
      <c r="O109" s="38">
        <f>I109*0.21</f>
        <v>0</v>
      </c>
      <c r="P109">
        <v>3</v>
      </c>
    </row>
    <row r="110" spans="1:16" x14ac:dyDescent="0.25">
      <c r="A110" s="32" t="s">
        <v>44</v>
      </c>
      <c r="B110" s="39"/>
      <c r="C110" s="40"/>
      <c r="D110" s="40"/>
      <c r="E110" s="34" t="s">
        <v>206</v>
      </c>
      <c r="F110" s="40"/>
      <c r="G110" s="40"/>
      <c r="H110" s="40"/>
      <c r="I110" s="40"/>
      <c r="J110" s="41"/>
    </row>
    <row r="111" spans="1:16" x14ac:dyDescent="0.25">
      <c r="A111" s="32" t="s">
        <v>61</v>
      </c>
      <c r="B111" s="39"/>
      <c r="C111" s="40"/>
      <c r="D111" s="40"/>
      <c r="E111" s="42" t="s">
        <v>207</v>
      </c>
      <c r="F111" s="40"/>
      <c r="G111" s="40"/>
      <c r="H111" s="40"/>
      <c r="I111" s="40"/>
      <c r="J111" s="41"/>
    </row>
    <row r="112" spans="1:16" ht="180" x14ac:dyDescent="0.25">
      <c r="A112" s="32" t="s">
        <v>46</v>
      </c>
      <c r="B112" s="39"/>
      <c r="C112" s="40"/>
      <c r="D112" s="40"/>
      <c r="E112" s="34" t="s">
        <v>208</v>
      </c>
      <c r="F112" s="40"/>
      <c r="G112" s="40"/>
      <c r="H112" s="40"/>
      <c r="I112" s="40"/>
      <c r="J112" s="41"/>
    </row>
    <row r="113" spans="1:16" x14ac:dyDescent="0.25">
      <c r="A113" s="26" t="s">
        <v>35</v>
      </c>
      <c r="B113" s="27"/>
      <c r="C113" s="28" t="s">
        <v>209</v>
      </c>
      <c r="D113" s="29"/>
      <c r="E113" s="26" t="s">
        <v>210</v>
      </c>
      <c r="F113" s="29"/>
      <c r="G113" s="29"/>
      <c r="H113" s="29"/>
      <c r="I113" s="30">
        <f>SUMIFS(I114:I163,A114:A163,"P")</f>
        <v>0</v>
      </c>
      <c r="J113" s="31"/>
    </row>
    <row r="114" spans="1:16" x14ac:dyDescent="0.25">
      <c r="A114" s="32" t="s">
        <v>38</v>
      </c>
      <c r="B114" s="32">
        <v>27</v>
      </c>
      <c r="C114" s="33" t="s">
        <v>211</v>
      </c>
      <c r="D114" s="32" t="s">
        <v>40</v>
      </c>
      <c r="E114" s="34" t="s">
        <v>212</v>
      </c>
      <c r="F114" s="35" t="s">
        <v>101</v>
      </c>
      <c r="G114" s="36">
        <v>5.9249999999999998</v>
      </c>
      <c r="H114" s="37">
        <v>0</v>
      </c>
      <c r="I114" s="37">
        <f>ROUND(G114*H114,P4)</f>
        <v>0</v>
      </c>
      <c r="J114" s="35" t="s">
        <v>43</v>
      </c>
      <c r="O114" s="38">
        <f>I114*0.21</f>
        <v>0</v>
      </c>
      <c r="P114">
        <v>3</v>
      </c>
    </row>
    <row r="115" spans="1:16" x14ac:dyDescent="0.25">
      <c r="A115" s="32" t="s">
        <v>44</v>
      </c>
      <c r="B115" s="39"/>
      <c r="C115" s="40"/>
      <c r="D115" s="40"/>
      <c r="E115" s="34" t="s">
        <v>213</v>
      </c>
      <c r="F115" s="40"/>
      <c r="G115" s="40"/>
      <c r="H115" s="40"/>
      <c r="I115" s="40"/>
      <c r="J115" s="41"/>
    </row>
    <row r="116" spans="1:16" x14ac:dyDescent="0.25">
      <c r="A116" s="32" t="s">
        <v>61</v>
      </c>
      <c r="B116" s="39"/>
      <c r="C116" s="40"/>
      <c r="D116" s="40"/>
      <c r="E116" s="42" t="s">
        <v>214</v>
      </c>
      <c r="F116" s="40"/>
      <c r="G116" s="40"/>
      <c r="H116" s="40"/>
      <c r="I116" s="40"/>
      <c r="J116" s="41"/>
    </row>
    <row r="117" spans="1:16" ht="60" x14ac:dyDescent="0.25">
      <c r="A117" s="32" t="s">
        <v>46</v>
      </c>
      <c r="B117" s="39"/>
      <c r="C117" s="40"/>
      <c r="D117" s="40"/>
      <c r="E117" s="34" t="s">
        <v>215</v>
      </c>
      <c r="F117" s="40"/>
      <c r="G117" s="40"/>
      <c r="H117" s="40"/>
      <c r="I117" s="40"/>
      <c r="J117" s="41"/>
    </row>
    <row r="118" spans="1:16" x14ac:dyDescent="0.25">
      <c r="A118" s="32" t="s">
        <v>38</v>
      </c>
      <c r="B118" s="32">
        <v>28</v>
      </c>
      <c r="C118" s="33" t="s">
        <v>216</v>
      </c>
      <c r="D118" s="32" t="s">
        <v>40</v>
      </c>
      <c r="E118" s="34" t="s">
        <v>212</v>
      </c>
      <c r="F118" s="35" t="s">
        <v>101</v>
      </c>
      <c r="G118" s="36">
        <v>67</v>
      </c>
      <c r="H118" s="37">
        <v>0</v>
      </c>
      <c r="I118" s="37">
        <f>ROUND(G118*H118,P4)</f>
        <v>0</v>
      </c>
      <c r="J118" s="35" t="s">
        <v>43</v>
      </c>
      <c r="O118" s="38">
        <f>I118*0.21</f>
        <v>0</v>
      </c>
      <c r="P118">
        <v>3</v>
      </c>
    </row>
    <row r="119" spans="1:16" x14ac:dyDescent="0.25">
      <c r="A119" s="32" t="s">
        <v>44</v>
      </c>
      <c r="B119" s="39"/>
      <c r="C119" s="40"/>
      <c r="D119" s="40"/>
      <c r="E119" s="34" t="s">
        <v>217</v>
      </c>
      <c r="F119" s="40"/>
      <c r="G119" s="40"/>
      <c r="H119" s="40"/>
      <c r="I119" s="40"/>
      <c r="J119" s="41"/>
    </row>
    <row r="120" spans="1:16" x14ac:dyDescent="0.25">
      <c r="A120" s="32" t="s">
        <v>61</v>
      </c>
      <c r="B120" s="39"/>
      <c r="C120" s="40"/>
      <c r="D120" s="40"/>
      <c r="E120" s="42" t="s">
        <v>218</v>
      </c>
      <c r="F120" s="40"/>
      <c r="G120" s="40"/>
      <c r="H120" s="40"/>
      <c r="I120" s="40"/>
      <c r="J120" s="41"/>
    </row>
    <row r="121" spans="1:16" ht="60" x14ac:dyDescent="0.25">
      <c r="A121" s="32" t="s">
        <v>46</v>
      </c>
      <c r="B121" s="39"/>
      <c r="C121" s="40"/>
      <c r="D121" s="40"/>
      <c r="E121" s="34" t="s">
        <v>215</v>
      </c>
      <c r="F121" s="40"/>
      <c r="G121" s="40"/>
      <c r="H121" s="40"/>
      <c r="I121" s="40"/>
      <c r="J121" s="41"/>
    </row>
    <row r="122" spans="1:16" x14ac:dyDescent="0.25">
      <c r="A122" s="32" t="s">
        <v>38</v>
      </c>
      <c r="B122" s="32">
        <v>29</v>
      </c>
      <c r="C122" s="33" t="s">
        <v>219</v>
      </c>
      <c r="D122" s="32" t="s">
        <v>40</v>
      </c>
      <c r="E122" s="34" t="s">
        <v>220</v>
      </c>
      <c r="F122" s="35" t="s">
        <v>101</v>
      </c>
      <c r="G122" s="36">
        <v>13.725</v>
      </c>
      <c r="H122" s="37">
        <v>0</v>
      </c>
      <c r="I122" s="37">
        <f>ROUND(G122*H122,P4)</f>
        <v>0</v>
      </c>
      <c r="J122" s="35" t="s">
        <v>43</v>
      </c>
      <c r="O122" s="38">
        <f>I122*0.21</f>
        <v>0</v>
      </c>
      <c r="P122">
        <v>3</v>
      </c>
    </row>
    <row r="123" spans="1:16" ht="60" x14ac:dyDescent="0.25">
      <c r="A123" s="32" t="s">
        <v>44</v>
      </c>
      <c r="B123" s="39"/>
      <c r="C123" s="40"/>
      <c r="D123" s="40"/>
      <c r="E123" s="34" t="s">
        <v>221</v>
      </c>
      <c r="F123" s="40"/>
      <c r="G123" s="40"/>
      <c r="H123" s="40"/>
      <c r="I123" s="40"/>
      <c r="J123" s="41"/>
    </row>
    <row r="124" spans="1:16" x14ac:dyDescent="0.25">
      <c r="A124" s="32" t="s">
        <v>61</v>
      </c>
      <c r="B124" s="39"/>
      <c r="C124" s="40"/>
      <c r="D124" s="40"/>
      <c r="E124" s="42" t="s">
        <v>222</v>
      </c>
      <c r="F124" s="40"/>
      <c r="G124" s="40"/>
      <c r="H124" s="40"/>
      <c r="I124" s="40"/>
      <c r="J124" s="41"/>
    </row>
    <row r="125" spans="1:16" ht="120" x14ac:dyDescent="0.25">
      <c r="A125" s="32" t="s">
        <v>46</v>
      </c>
      <c r="B125" s="39"/>
      <c r="C125" s="40"/>
      <c r="D125" s="40"/>
      <c r="E125" s="34" t="s">
        <v>223</v>
      </c>
      <c r="F125" s="40"/>
      <c r="G125" s="40"/>
      <c r="H125" s="40"/>
      <c r="I125" s="40"/>
      <c r="J125" s="41"/>
    </row>
    <row r="126" spans="1:16" ht="30" x14ac:dyDescent="0.25">
      <c r="A126" s="32" t="s">
        <v>38</v>
      </c>
      <c r="B126" s="32">
        <v>30</v>
      </c>
      <c r="C126" s="33" t="s">
        <v>224</v>
      </c>
      <c r="D126" s="32" t="s">
        <v>40</v>
      </c>
      <c r="E126" s="34" t="s">
        <v>225</v>
      </c>
      <c r="F126" s="35" t="s">
        <v>101</v>
      </c>
      <c r="G126" s="36">
        <v>292.82</v>
      </c>
      <c r="H126" s="37">
        <v>0</v>
      </c>
      <c r="I126" s="37">
        <f>ROUND(G126*H126,P4)</f>
        <v>0</v>
      </c>
      <c r="J126" s="35" t="s">
        <v>43</v>
      </c>
      <c r="O126" s="38">
        <f>I126*0.21</f>
        <v>0</v>
      </c>
      <c r="P126">
        <v>3</v>
      </c>
    </row>
    <row r="127" spans="1:16" ht="195" x14ac:dyDescent="0.25">
      <c r="A127" s="32" t="s">
        <v>44</v>
      </c>
      <c r="B127" s="39"/>
      <c r="C127" s="40"/>
      <c r="D127" s="40"/>
      <c r="E127" s="34" t="s">
        <v>226</v>
      </c>
      <c r="F127" s="40"/>
      <c r="G127" s="40"/>
      <c r="H127" s="40"/>
      <c r="I127" s="40"/>
      <c r="J127" s="41"/>
    </row>
    <row r="128" spans="1:16" ht="45" x14ac:dyDescent="0.25">
      <c r="A128" s="32" t="s">
        <v>61</v>
      </c>
      <c r="B128" s="39"/>
      <c r="C128" s="40"/>
      <c r="D128" s="40"/>
      <c r="E128" s="42" t="s">
        <v>227</v>
      </c>
      <c r="F128" s="40"/>
      <c r="G128" s="40"/>
      <c r="H128" s="40"/>
      <c r="I128" s="40"/>
      <c r="J128" s="41"/>
    </row>
    <row r="129" spans="1:16" ht="90" x14ac:dyDescent="0.25">
      <c r="A129" s="32" t="s">
        <v>46</v>
      </c>
      <c r="B129" s="39"/>
      <c r="C129" s="40"/>
      <c r="D129" s="40"/>
      <c r="E129" s="34" t="s">
        <v>228</v>
      </c>
      <c r="F129" s="40"/>
      <c r="G129" s="40"/>
      <c r="H129" s="40"/>
      <c r="I129" s="40"/>
      <c r="J129" s="41"/>
    </row>
    <row r="130" spans="1:16" x14ac:dyDescent="0.25">
      <c r="A130" s="32" t="s">
        <v>38</v>
      </c>
      <c r="B130" s="32">
        <v>31</v>
      </c>
      <c r="C130" s="33" t="s">
        <v>229</v>
      </c>
      <c r="D130" s="32" t="s">
        <v>40</v>
      </c>
      <c r="E130" s="34" t="s">
        <v>230</v>
      </c>
      <c r="F130" s="35" t="s">
        <v>101</v>
      </c>
      <c r="G130" s="36">
        <v>18.3</v>
      </c>
      <c r="H130" s="37">
        <v>0</v>
      </c>
      <c r="I130" s="37">
        <f>ROUND(G130*H130,P4)</f>
        <v>0</v>
      </c>
      <c r="J130" s="35" t="s">
        <v>43</v>
      </c>
      <c r="O130" s="38">
        <f>I130*0.21</f>
        <v>0</v>
      </c>
      <c r="P130">
        <v>3</v>
      </c>
    </row>
    <row r="131" spans="1:16" ht="30" x14ac:dyDescent="0.25">
      <c r="A131" s="32" t="s">
        <v>44</v>
      </c>
      <c r="B131" s="39"/>
      <c r="C131" s="40"/>
      <c r="D131" s="40"/>
      <c r="E131" s="34" t="s">
        <v>231</v>
      </c>
      <c r="F131" s="40"/>
      <c r="G131" s="40"/>
      <c r="H131" s="40"/>
      <c r="I131" s="40"/>
      <c r="J131" s="41"/>
    </row>
    <row r="132" spans="1:16" x14ac:dyDescent="0.25">
      <c r="A132" s="32" t="s">
        <v>61</v>
      </c>
      <c r="B132" s="39"/>
      <c r="C132" s="40"/>
      <c r="D132" s="40"/>
      <c r="E132" s="42" t="s">
        <v>232</v>
      </c>
      <c r="F132" s="40"/>
      <c r="G132" s="40"/>
      <c r="H132" s="40"/>
      <c r="I132" s="40"/>
      <c r="J132" s="41"/>
    </row>
    <row r="133" spans="1:16" ht="120" x14ac:dyDescent="0.25">
      <c r="A133" s="32" t="s">
        <v>46</v>
      </c>
      <c r="B133" s="39"/>
      <c r="C133" s="40"/>
      <c r="D133" s="40"/>
      <c r="E133" s="34" t="s">
        <v>223</v>
      </c>
      <c r="F133" s="40"/>
      <c r="G133" s="40"/>
      <c r="H133" s="40"/>
      <c r="I133" s="40"/>
      <c r="J133" s="41"/>
    </row>
    <row r="134" spans="1:16" x14ac:dyDescent="0.25">
      <c r="A134" s="32" t="s">
        <v>38</v>
      </c>
      <c r="B134" s="32">
        <v>32</v>
      </c>
      <c r="C134" s="33" t="s">
        <v>233</v>
      </c>
      <c r="D134" s="32" t="s">
        <v>40</v>
      </c>
      <c r="E134" s="34" t="s">
        <v>234</v>
      </c>
      <c r="F134" s="35" t="s">
        <v>137</v>
      </c>
      <c r="G134" s="36">
        <v>1871.6</v>
      </c>
      <c r="H134" s="37">
        <v>0</v>
      </c>
      <c r="I134" s="37">
        <f>ROUND(G134*H134,P4)</f>
        <v>0</v>
      </c>
      <c r="J134" s="35" t="s">
        <v>43</v>
      </c>
      <c r="O134" s="38">
        <f>I134*0.21</f>
        <v>0</v>
      </c>
      <c r="P134">
        <v>3</v>
      </c>
    </row>
    <row r="135" spans="1:16" x14ac:dyDescent="0.25">
      <c r="A135" s="32" t="s">
        <v>44</v>
      </c>
      <c r="B135" s="39"/>
      <c r="C135" s="40"/>
      <c r="D135" s="40"/>
      <c r="E135" s="34" t="s">
        <v>235</v>
      </c>
      <c r="F135" s="40"/>
      <c r="G135" s="40"/>
      <c r="H135" s="40"/>
      <c r="I135" s="40"/>
      <c r="J135" s="41"/>
    </row>
    <row r="136" spans="1:16" ht="45" x14ac:dyDescent="0.25">
      <c r="A136" s="32" t="s">
        <v>61</v>
      </c>
      <c r="B136" s="39"/>
      <c r="C136" s="40"/>
      <c r="D136" s="40"/>
      <c r="E136" s="42" t="s">
        <v>236</v>
      </c>
      <c r="F136" s="40"/>
      <c r="G136" s="40"/>
      <c r="H136" s="40"/>
      <c r="I136" s="40"/>
      <c r="J136" s="41"/>
    </row>
    <row r="137" spans="1:16" ht="75" x14ac:dyDescent="0.25">
      <c r="A137" s="32" t="s">
        <v>46</v>
      </c>
      <c r="B137" s="39"/>
      <c r="C137" s="40"/>
      <c r="D137" s="40"/>
      <c r="E137" s="34" t="s">
        <v>237</v>
      </c>
      <c r="F137" s="40"/>
      <c r="G137" s="40"/>
      <c r="H137" s="40"/>
      <c r="I137" s="40"/>
      <c r="J137" s="41"/>
    </row>
    <row r="138" spans="1:16" x14ac:dyDescent="0.25">
      <c r="A138" s="32" t="s">
        <v>38</v>
      </c>
      <c r="B138" s="32">
        <v>33</v>
      </c>
      <c r="C138" s="33" t="s">
        <v>238</v>
      </c>
      <c r="D138" s="32" t="s">
        <v>40</v>
      </c>
      <c r="E138" s="34" t="s">
        <v>239</v>
      </c>
      <c r="F138" s="35" t="s">
        <v>137</v>
      </c>
      <c r="G138" s="36">
        <v>20.5</v>
      </c>
      <c r="H138" s="37">
        <v>0</v>
      </c>
      <c r="I138" s="37">
        <f>ROUND(G138*H138,P4)</f>
        <v>0</v>
      </c>
      <c r="J138" s="35" t="s">
        <v>43</v>
      </c>
      <c r="O138" s="38">
        <f>I138*0.21</f>
        <v>0</v>
      </c>
      <c r="P138">
        <v>3</v>
      </c>
    </row>
    <row r="139" spans="1:16" x14ac:dyDescent="0.25">
      <c r="A139" s="32" t="s">
        <v>44</v>
      </c>
      <c r="B139" s="39"/>
      <c r="C139" s="40"/>
      <c r="D139" s="40"/>
      <c r="E139" s="34" t="s">
        <v>240</v>
      </c>
      <c r="F139" s="40"/>
      <c r="G139" s="40"/>
      <c r="H139" s="40"/>
      <c r="I139" s="40"/>
      <c r="J139" s="41"/>
    </row>
    <row r="140" spans="1:16" x14ac:dyDescent="0.25">
      <c r="A140" s="32" t="s">
        <v>61</v>
      </c>
      <c r="B140" s="39"/>
      <c r="C140" s="40"/>
      <c r="D140" s="40"/>
      <c r="E140" s="42" t="s">
        <v>241</v>
      </c>
      <c r="F140" s="40"/>
      <c r="G140" s="40"/>
      <c r="H140" s="40"/>
      <c r="I140" s="40"/>
      <c r="J140" s="41"/>
    </row>
    <row r="141" spans="1:16" ht="75" x14ac:dyDescent="0.25">
      <c r="A141" s="32" t="s">
        <v>46</v>
      </c>
      <c r="B141" s="39"/>
      <c r="C141" s="40"/>
      <c r="D141" s="40"/>
      <c r="E141" s="34" t="s">
        <v>237</v>
      </c>
      <c r="F141" s="40"/>
      <c r="G141" s="40"/>
      <c r="H141" s="40"/>
      <c r="I141" s="40"/>
      <c r="J141" s="41"/>
    </row>
    <row r="142" spans="1:16" x14ac:dyDescent="0.25">
      <c r="A142" s="32" t="s">
        <v>38</v>
      </c>
      <c r="B142" s="32">
        <v>34</v>
      </c>
      <c r="C142" s="33" t="s">
        <v>242</v>
      </c>
      <c r="D142" s="32" t="s">
        <v>40</v>
      </c>
      <c r="E142" s="34" t="s">
        <v>243</v>
      </c>
      <c r="F142" s="35" t="s">
        <v>101</v>
      </c>
      <c r="G142" s="36">
        <v>54.06</v>
      </c>
      <c r="H142" s="37">
        <v>0</v>
      </c>
      <c r="I142" s="37">
        <f>ROUND(G142*H142,P4)</f>
        <v>0</v>
      </c>
      <c r="J142" s="35" t="s">
        <v>43</v>
      </c>
      <c r="O142" s="38">
        <f>I142*0.21</f>
        <v>0</v>
      </c>
      <c r="P142">
        <v>3</v>
      </c>
    </row>
    <row r="143" spans="1:16" x14ac:dyDescent="0.25">
      <c r="A143" s="32" t="s">
        <v>44</v>
      </c>
      <c r="B143" s="39"/>
      <c r="C143" s="40"/>
      <c r="D143" s="40"/>
      <c r="E143" s="34" t="s">
        <v>244</v>
      </c>
      <c r="F143" s="40"/>
      <c r="G143" s="40"/>
      <c r="H143" s="40"/>
      <c r="I143" s="40"/>
      <c r="J143" s="41"/>
    </row>
    <row r="144" spans="1:16" ht="60" x14ac:dyDescent="0.25">
      <c r="A144" s="32" t="s">
        <v>61</v>
      </c>
      <c r="B144" s="39"/>
      <c r="C144" s="40"/>
      <c r="D144" s="40"/>
      <c r="E144" s="42" t="s">
        <v>245</v>
      </c>
      <c r="F144" s="40"/>
      <c r="G144" s="40"/>
      <c r="H144" s="40"/>
      <c r="I144" s="40"/>
      <c r="J144" s="41"/>
    </row>
    <row r="145" spans="1:16" ht="165" x14ac:dyDescent="0.25">
      <c r="A145" s="32" t="s">
        <v>46</v>
      </c>
      <c r="B145" s="39"/>
      <c r="C145" s="40"/>
      <c r="D145" s="40"/>
      <c r="E145" s="34" t="s">
        <v>246</v>
      </c>
      <c r="F145" s="40"/>
      <c r="G145" s="40"/>
      <c r="H145" s="40"/>
      <c r="I145" s="40"/>
      <c r="J145" s="41"/>
    </row>
    <row r="146" spans="1:16" x14ac:dyDescent="0.25">
      <c r="A146" s="32" t="s">
        <v>38</v>
      </c>
      <c r="B146" s="32">
        <v>35</v>
      </c>
      <c r="C146" s="33" t="s">
        <v>247</v>
      </c>
      <c r="D146" s="32" t="s">
        <v>40</v>
      </c>
      <c r="E146" s="34" t="s">
        <v>248</v>
      </c>
      <c r="F146" s="35" t="s">
        <v>101</v>
      </c>
      <c r="G146" s="36">
        <v>81.456999999999994</v>
      </c>
      <c r="H146" s="37">
        <v>0</v>
      </c>
      <c r="I146" s="37">
        <f>ROUND(G146*H146,P4)</f>
        <v>0</v>
      </c>
      <c r="J146" s="35" t="s">
        <v>43</v>
      </c>
      <c r="O146" s="38">
        <f>I146*0.21</f>
        <v>0</v>
      </c>
      <c r="P146">
        <v>3</v>
      </c>
    </row>
    <row r="147" spans="1:16" x14ac:dyDescent="0.25">
      <c r="A147" s="32" t="s">
        <v>44</v>
      </c>
      <c r="B147" s="39"/>
      <c r="C147" s="40"/>
      <c r="D147" s="40"/>
      <c r="E147" s="34" t="s">
        <v>249</v>
      </c>
      <c r="F147" s="40"/>
      <c r="G147" s="40"/>
      <c r="H147" s="40"/>
      <c r="I147" s="40"/>
      <c r="J147" s="41"/>
    </row>
    <row r="148" spans="1:16" ht="45" x14ac:dyDescent="0.25">
      <c r="A148" s="32" t="s">
        <v>61</v>
      </c>
      <c r="B148" s="39"/>
      <c r="C148" s="40"/>
      <c r="D148" s="40"/>
      <c r="E148" s="42" t="s">
        <v>250</v>
      </c>
      <c r="F148" s="40"/>
      <c r="G148" s="40"/>
      <c r="H148" s="40"/>
      <c r="I148" s="40"/>
      <c r="J148" s="41"/>
    </row>
    <row r="149" spans="1:16" ht="165" x14ac:dyDescent="0.25">
      <c r="A149" s="32" t="s">
        <v>46</v>
      </c>
      <c r="B149" s="39"/>
      <c r="C149" s="40"/>
      <c r="D149" s="40"/>
      <c r="E149" s="34" t="s">
        <v>246</v>
      </c>
      <c r="F149" s="40"/>
      <c r="G149" s="40"/>
      <c r="H149" s="40"/>
      <c r="I149" s="40"/>
      <c r="J149" s="41"/>
    </row>
    <row r="150" spans="1:16" x14ac:dyDescent="0.25">
      <c r="A150" s="32" t="s">
        <v>38</v>
      </c>
      <c r="B150" s="32">
        <v>36</v>
      </c>
      <c r="C150" s="33" t="s">
        <v>251</v>
      </c>
      <c r="D150" s="32" t="s">
        <v>40</v>
      </c>
      <c r="E150" s="34" t="s">
        <v>252</v>
      </c>
      <c r="F150" s="35" t="s">
        <v>101</v>
      </c>
      <c r="G150" s="36">
        <v>27.295000000000002</v>
      </c>
      <c r="H150" s="37">
        <v>0</v>
      </c>
      <c r="I150" s="37">
        <f>ROUND(G150*H150,P4)</f>
        <v>0</v>
      </c>
      <c r="J150" s="35" t="s">
        <v>43</v>
      </c>
      <c r="O150" s="38">
        <f>I150*0.21</f>
        <v>0</v>
      </c>
      <c r="P150">
        <v>3</v>
      </c>
    </row>
    <row r="151" spans="1:16" x14ac:dyDescent="0.25">
      <c r="A151" s="32" t="s">
        <v>44</v>
      </c>
      <c r="B151" s="39"/>
      <c r="C151" s="40"/>
      <c r="D151" s="40"/>
      <c r="E151" s="34" t="s">
        <v>253</v>
      </c>
      <c r="F151" s="40"/>
      <c r="G151" s="40"/>
      <c r="H151" s="40"/>
      <c r="I151" s="40"/>
      <c r="J151" s="41"/>
    </row>
    <row r="152" spans="1:16" ht="30" x14ac:dyDescent="0.25">
      <c r="A152" s="32" t="s">
        <v>61</v>
      </c>
      <c r="B152" s="39"/>
      <c r="C152" s="40"/>
      <c r="D152" s="40"/>
      <c r="E152" s="42" t="s">
        <v>254</v>
      </c>
      <c r="F152" s="40"/>
      <c r="G152" s="40"/>
      <c r="H152" s="40"/>
      <c r="I152" s="40"/>
      <c r="J152" s="41"/>
    </row>
    <row r="153" spans="1:16" ht="165" x14ac:dyDescent="0.25">
      <c r="A153" s="32" t="s">
        <v>46</v>
      </c>
      <c r="B153" s="39"/>
      <c r="C153" s="40"/>
      <c r="D153" s="40"/>
      <c r="E153" s="34" t="s">
        <v>246</v>
      </c>
      <c r="F153" s="40"/>
      <c r="G153" s="40"/>
      <c r="H153" s="40"/>
      <c r="I153" s="40"/>
      <c r="J153" s="41"/>
    </row>
    <row r="154" spans="1:16" x14ac:dyDescent="0.25">
      <c r="A154" s="32" t="s">
        <v>38</v>
      </c>
      <c r="B154" s="32">
        <v>37</v>
      </c>
      <c r="C154" s="33" t="s">
        <v>255</v>
      </c>
      <c r="D154" s="32" t="s">
        <v>40</v>
      </c>
      <c r="E154" s="34" t="s">
        <v>256</v>
      </c>
      <c r="F154" s="35" t="s">
        <v>137</v>
      </c>
      <c r="G154" s="36">
        <v>39.5</v>
      </c>
      <c r="H154" s="37">
        <v>0</v>
      </c>
      <c r="I154" s="37">
        <f>ROUND(G154*H154,P4)</f>
        <v>0</v>
      </c>
      <c r="J154" s="35" t="s">
        <v>43</v>
      </c>
      <c r="O154" s="38">
        <f>I154*0.21</f>
        <v>0</v>
      </c>
      <c r="P154">
        <v>3</v>
      </c>
    </row>
    <row r="155" spans="1:16" ht="30" x14ac:dyDescent="0.25">
      <c r="A155" s="32" t="s">
        <v>44</v>
      </c>
      <c r="B155" s="39"/>
      <c r="C155" s="40"/>
      <c r="D155" s="40"/>
      <c r="E155" s="34" t="s">
        <v>257</v>
      </c>
      <c r="F155" s="40"/>
      <c r="G155" s="40"/>
      <c r="H155" s="40"/>
      <c r="I155" s="40"/>
      <c r="J155" s="41"/>
    </row>
    <row r="156" spans="1:16" ht="135" x14ac:dyDescent="0.25">
      <c r="A156" s="32" t="s">
        <v>46</v>
      </c>
      <c r="B156" s="39"/>
      <c r="C156" s="40"/>
      <c r="D156" s="40"/>
      <c r="E156" s="34" t="s">
        <v>258</v>
      </c>
      <c r="F156" s="40"/>
      <c r="G156" s="40"/>
      <c r="H156" s="40"/>
      <c r="I156" s="40"/>
      <c r="J156" s="41"/>
    </row>
    <row r="157" spans="1:16" x14ac:dyDescent="0.25">
      <c r="A157" s="32" t="s">
        <v>38</v>
      </c>
      <c r="B157" s="32">
        <v>38</v>
      </c>
      <c r="C157" s="33" t="s">
        <v>259</v>
      </c>
      <c r="D157" s="32" t="s">
        <v>40</v>
      </c>
      <c r="E157" s="34" t="s">
        <v>260</v>
      </c>
      <c r="F157" s="35" t="s">
        <v>137</v>
      </c>
      <c r="G157" s="36">
        <v>49</v>
      </c>
      <c r="H157" s="37">
        <v>0</v>
      </c>
      <c r="I157" s="37">
        <f>ROUND(G157*H157,P4)</f>
        <v>0</v>
      </c>
      <c r="J157" s="35" t="s">
        <v>43</v>
      </c>
      <c r="O157" s="38">
        <f>I157*0.21</f>
        <v>0</v>
      </c>
      <c r="P157">
        <v>3</v>
      </c>
    </row>
    <row r="158" spans="1:16" ht="30" x14ac:dyDescent="0.25">
      <c r="A158" s="32" t="s">
        <v>44</v>
      </c>
      <c r="B158" s="39"/>
      <c r="C158" s="40"/>
      <c r="D158" s="40"/>
      <c r="E158" s="34" t="s">
        <v>261</v>
      </c>
      <c r="F158" s="40"/>
      <c r="G158" s="40"/>
      <c r="H158" s="40"/>
      <c r="I158" s="40"/>
      <c r="J158" s="41"/>
    </row>
    <row r="159" spans="1:16" ht="135" x14ac:dyDescent="0.25">
      <c r="A159" s="32" t="s">
        <v>46</v>
      </c>
      <c r="B159" s="39"/>
      <c r="C159" s="40"/>
      <c r="D159" s="40"/>
      <c r="E159" s="34" t="s">
        <v>258</v>
      </c>
      <c r="F159" s="40"/>
      <c r="G159" s="40"/>
      <c r="H159" s="40"/>
      <c r="I159" s="40"/>
      <c r="J159" s="41"/>
    </row>
    <row r="160" spans="1:16" x14ac:dyDescent="0.25">
      <c r="A160" s="32" t="s">
        <v>38</v>
      </c>
      <c r="B160" s="32">
        <v>39</v>
      </c>
      <c r="C160" s="33" t="s">
        <v>262</v>
      </c>
      <c r="D160" s="32" t="s">
        <v>40</v>
      </c>
      <c r="E160" s="34" t="s">
        <v>263</v>
      </c>
      <c r="F160" s="35" t="s">
        <v>119</v>
      </c>
      <c r="G160" s="36">
        <v>153</v>
      </c>
      <c r="H160" s="37">
        <v>0</v>
      </c>
      <c r="I160" s="37">
        <f>ROUND(G160*H160,P4)</f>
        <v>0</v>
      </c>
      <c r="J160" s="35" t="s">
        <v>43</v>
      </c>
      <c r="O160" s="38">
        <f>I160*0.21</f>
        <v>0</v>
      </c>
      <c r="P160">
        <v>3</v>
      </c>
    </row>
    <row r="161" spans="1:16" x14ac:dyDescent="0.25">
      <c r="A161" s="32" t="s">
        <v>44</v>
      </c>
      <c r="B161" s="39"/>
      <c r="C161" s="40"/>
      <c r="D161" s="40"/>
      <c r="E161" s="34" t="s">
        <v>264</v>
      </c>
      <c r="F161" s="40"/>
      <c r="G161" s="40"/>
      <c r="H161" s="40"/>
      <c r="I161" s="40"/>
      <c r="J161" s="41"/>
    </row>
    <row r="162" spans="1:16" ht="45" x14ac:dyDescent="0.25">
      <c r="A162" s="32" t="s">
        <v>61</v>
      </c>
      <c r="B162" s="39"/>
      <c r="C162" s="40"/>
      <c r="D162" s="40"/>
      <c r="E162" s="42" t="s">
        <v>265</v>
      </c>
      <c r="F162" s="40"/>
      <c r="G162" s="40"/>
      <c r="H162" s="40"/>
      <c r="I162" s="40"/>
      <c r="J162" s="41"/>
    </row>
    <row r="163" spans="1:16" ht="45" x14ac:dyDescent="0.25">
      <c r="A163" s="32" t="s">
        <v>46</v>
      </c>
      <c r="B163" s="39"/>
      <c r="C163" s="40"/>
      <c r="D163" s="40"/>
      <c r="E163" s="34" t="s">
        <v>266</v>
      </c>
      <c r="F163" s="40"/>
      <c r="G163" s="40"/>
      <c r="H163" s="40"/>
      <c r="I163" s="40"/>
      <c r="J163" s="41"/>
    </row>
    <row r="164" spans="1:16" x14ac:dyDescent="0.25">
      <c r="A164" s="26" t="s">
        <v>35</v>
      </c>
      <c r="B164" s="27"/>
      <c r="C164" s="28" t="s">
        <v>267</v>
      </c>
      <c r="D164" s="29"/>
      <c r="E164" s="26" t="s">
        <v>268</v>
      </c>
      <c r="F164" s="29"/>
      <c r="G164" s="29"/>
      <c r="H164" s="29"/>
      <c r="I164" s="30">
        <f>SUMIFS(I165:I207,A165:A207,"P")</f>
        <v>0</v>
      </c>
      <c r="J164" s="31"/>
    </row>
    <row r="165" spans="1:16" x14ac:dyDescent="0.25">
      <c r="A165" s="32" t="s">
        <v>38</v>
      </c>
      <c r="B165" s="32">
        <v>40</v>
      </c>
      <c r="C165" s="33" t="s">
        <v>269</v>
      </c>
      <c r="D165" s="32" t="s">
        <v>40</v>
      </c>
      <c r="E165" s="34" t="s">
        <v>270</v>
      </c>
      <c r="F165" s="35" t="s">
        <v>75</v>
      </c>
      <c r="G165" s="36">
        <v>10</v>
      </c>
      <c r="H165" s="37">
        <v>0</v>
      </c>
      <c r="I165" s="37">
        <f>ROUND(G165*H165,P4)</f>
        <v>0</v>
      </c>
      <c r="J165" s="35" t="s">
        <v>43</v>
      </c>
      <c r="O165" s="38">
        <f>I165*0.21</f>
        <v>0</v>
      </c>
      <c r="P165">
        <v>3</v>
      </c>
    </row>
    <row r="166" spans="1:16" x14ac:dyDescent="0.25">
      <c r="A166" s="32" t="s">
        <v>44</v>
      </c>
      <c r="B166" s="39"/>
      <c r="C166" s="40"/>
      <c r="D166" s="40"/>
      <c r="E166" s="34" t="s">
        <v>271</v>
      </c>
      <c r="F166" s="40"/>
      <c r="G166" s="40"/>
      <c r="H166" s="40"/>
      <c r="I166" s="40"/>
      <c r="J166" s="41"/>
    </row>
    <row r="167" spans="1:16" ht="45" x14ac:dyDescent="0.25">
      <c r="A167" s="32" t="s">
        <v>61</v>
      </c>
      <c r="B167" s="39"/>
      <c r="C167" s="40"/>
      <c r="D167" s="40"/>
      <c r="E167" s="42" t="s">
        <v>272</v>
      </c>
      <c r="F167" s="40"/>
      <c r="G167" s="40"/>
      <c r="H167" s="40"/>
      <c r="I167" s="40"/>
      <c r="J167" s="41"/>
    </row>
    <row r="168" spans="1:16" ht="60" x14ac:dyDescent="0.25">
      <c r="A168" s="32" t="s">
        <v>46</v>
      </c>
      <c r="B168" s="39"/>
      <c r="C168" s="40"/>
      <c r="D168" s="40"/>
      <c r="E168" s="34" t="s">
        <v>273</v>
      </c>
      <c r="F168" s="40"/>
      <c r="G168" s="40"/>
      <c r="H168" s="40"/>
      <c r="I168" s="40"/>
      <c r="J168" s="41"/>
    </row>
    <row r="169" spans="1:16" ht="30" x14ac:dyDescent="0.25">
      <c r="A169" s="32" t="s">
        <v>38</v>
      </c>
      <c r="B169" s="32">
        <v>41</v>
      </c>
      <c r="C169" s="33" t="s">
        <v>274</v>
      </c>
      <c r="D169" s="32" t="s">
        <v>40</v>
      </c>
      <c r="E169" s="34" t="s">
        <v>275</v>
      </c>
      <c r="F169" s="35" t="s">
        <v>75</v>
      </c>
      <c r="G169" s="36">
        <v>4</v>
      </c>
      <c r="H169" s="37">
        <v>0</v>
      </c>
      <c r="I169" s="37">
        <f>ROUND(G169*H169,P4)</f>
        <v>0</v>
      </c>
      <c r="J169" s="35" t="s">
        <v>43</v>
      </c>
      <c r="O169" s="38">
        <f>I169*0.21</f>
        <v>0</v>
      </c>
      <c r="P169">
        <v>3</v>
      </c>
    </row>
    <row r="170" spans="1:16" ht="30" x14ac:dyDescent="0.25">
      <c r="A170" s="32" t="s">
        <v>44</v>
      </c>
      <c r="B170" s="39"/>
      <c r="C170" s="40"/>
      <c r="D170" s="40"/>
      <c r="E170" s="34" t="s">
        <v>276</v>
      </c>
      <c r="F170" s="40"/>
      <c r="G170" s="40"/>
      <c r="H170" s="40"/>
      <c r="I170" s="40"/>
      <c r="J170" s="41"/>
    </row>
    <row r="171" spans="1:16" x14ac:dyDescent="0.25">
      <c r="A171" s="32" t="s">
        <v>61</v>
      </c>
      <c r="B171" s="39"/>
      <c r="C171" s="40"/>
      <c r="D171" s="40"/>
      <c r="E171" s="42" t="s">
        <v>277</v>
      </c>
      <c r="F171" s="40"/>
      <c r="G171" s="40"/>
      <c r="H171" s="40"/>
      <c r="I171" s="40"/>
      <c r="J171" s="41"/>
    </row>
    <row r="172" spans="1:16" ht="30" x14ac:dyDescent="0.25">
      <c r="A172" s="32" t="s">
        <v>46</v>
      </c>
      <c r="B172" s="39"/>
      <c r="C172" s="40"/>
      <c r="D172" s="40"/>
      <c r="E172" s="34" t="s">
        <v>278</v>
      </c>
      <c r="F172" s="40"/>
      <c r="G172" s="40"/>
      <c r="H172" s="40"/>
      <c r="I172" s="40"/>
      <c r="J172" s="41"/>
    </row>
    <row r="173" spans="1:16" ht="30" x14ac:dyDescent="0.25">
      <c r="A173" s="32" t="s">
        <v>38</v>
      </c>
      <c r="B173" s="32">
        <v>42</v>
      </c>
      <c r="C173" s="33" t="s">
        <v>279</v>
      </c>
      <c r="D173" s="32" t="s">
        <v>40</v>
      </c>
      <c r="E173" s="34" t="s">
        <v>280</v>
      </c>
      <c r="F173" s="35" t="s">
        <v>75</v>
      </c>
      <c r="G173" s="36">
        <v>8</v>
      </c>
      <c r="H173" s="37">
        <v>0</v>
      </c>
      <c r="I173" s="37">
        <f>ROUND(G173*H173,P4)</f>
        <v>0</v>
      </c>
      <c r="J173" s="35" t="s">
        <v>43</v>
      </c>
      <c r="O173" s="38">
        <f>I173*0.21</f>
        <v>0</v>
      </c>
      <c r="P173">
        <v>3</v>
      </c>
    </row>
    <row r="174" spans="1:16" ht="45" x14ac:dyDescent="0.25">
      <c r="A174" s="32" t="s">
        <v>44</v>
      </c>
      <c r="B174" s="39"/>
      <c r="C174" s="40"/>
      <c r="D174" s="40"/>
      <c r="E174" s="34" t="s">
        <v>281</v>
      </c>
      <c r="F174" s="40"/>
      <c r="G174" s="40"/>
      <c r="H174" s="40"/>
      <c r="I174" s="40"/>
      <c r="J174" s="41"/>
    </row>
    <row r="175" spans="1:16" x14ac:dyDescent="0.25">
      <c r="A175" s="32" t="s">
        <v>61</v>
      </c>
      <c r="B175" s="39"/>
      <c r="C175" s="40"/>
      <c r="D175" s="40"/>
      <c r="E175" s="42" t="s">
        <v>282</v>
      </c>
      <c r="F175" s="40"/>
      <c r="G175" s="40"/>
      <c r="H175" s="40"/>
      <c r="I175" s="40"/>
      <c r="J175" s="41"/>
    </row>
    <row r="176" spans="1:16" ht="30" x14ac:dyDescent="0.25">
      <c r="A176" s="32" t="s">
        <v>46</v>
      </c>
      <c r="B176" s="39"/>
      <c r="C176" s="40"/>
      <c r="D176" s="40"/>
      <c r="E176" s="34" t="s">
        <v>283</v>
      </c>
      <c r="F176" s="40"/>
      <c r="G176" s="40"/>
      <c r="H176" s="40"/>
      <c r="I176" s="40"/>
      <c r="J176" s="41"/>
    </row>
    <row r="177" spans="1:16" ht="30" x14ac:dyDescent="0.25">
      <c r="A177" s="32" t="s">
        <v>38</v>
      </c>
      <c r="B177" s="32">
        <v>43</v>
      </c>
      <c r="C177" s="33" t="s">
        <v>284</v>
      </c>
      <c r="D177" s="32" t="s">
        <v>40</v>
      </c>
      <c r="E177" s="34" t="s">
        <v>285</v>
      </c>
      <c r="F177" s="35" t="s">
        <v>75</v>
      </c>
      <c r="G177" s="36">
        <v>3</v>
      </c>
      <c r="H177" s="37">
        <v>0</v>
      </c>
      <c r="I177" s="37">
        <f>ROUND(G177*H177,P4)</f>
        <v>0</v>
      </c>
      <c r="J177" s="35" t="s">
        <v>43</v>
      </c>
      <c r="O177" s="38">
        <f>I177*0.21</f>
        <v>0</v>
      </c>
      <c r="P177">
        <v>3</v>
      </c>
    </row>
    <row r="178" spans="1:16" x14ac:dyDescent="0.25">
      <c r="A178" s="32" t="s">
        <v>44</v>
      </c>
      <c r="B178" s="39"/>
      <c r="C178" s="40"/>
      <c r="D178" s="40"/>
      <c r="E178" s="43" t="s">
        <v>40</v>
      </c>
      <c r="F178" s="40"/>
      <c r="G178" s="40"/>
      <c r="H178" s="40"/>
      <c r="I178" s="40"/>
      <c r="J178" s="41"/>
    </row>
    <row r="179" spans="1:16" x14ac:dyDescent="0.25">
      <c r="A179" s="32" t="s">
        <v>61</v>
      </c>
      <c r="B179" s="39"/>
      <c r="C179" s="40"/>
      <c r="D179" s="40"/>
      <c r="E179" s="42" t="s">
        <v>286</v>
      </c>
      <c r="F179" s="40"/>
      <c r="G179" s="40"/>
      <c r="H179" s="40"/>
      <c r="I179" s="40"/>
      <c r="J179" s="41"/>
    </row>
    <row r="180" spans="1:16" ht="45" x14ac:dyDescent="0.25">
      <c r="A180" s="32" t="s">
        <v>46</v>
      </c>
      <c r="B180" s="39"/>
      <c r="C180" s="40"/>
      <c r="D180" s="40"/>
      <c r="E180" s="34" t="s">
        <v>287</v>
      </c>
      <c r="F180" s="40"/>
      <c r="G180" s="40"/>
      <c r="H180" s="40"/>
      <c r="I180" s="40"/>
      <c r="J180" s="41"/>
    </row>
    <row r="181" spans="1:16" x14ac:dyDescent="0.25">
      <c r="A181" s="32" t="s">
        <v>38</v>
      </c>
      <c r="B181" s="32">
        <v>44</v>
      </c>
      <c r="C181" s="33" t="s">
        <v>288</v>
      </c>
      <c r="D181" s="32" t="s">
        <v>40</v>
      </c>
      <c r="E181" s="34" t="s">
        <v>289</v>
      </c>
      <c r="F181" s="35" t="s">
        <v>75</v>
      </c>
      <c r="G181" s="36">
        <v>5</v>
      </c>
      <c r="H181" s="37">
        <v>0</v>
      </c>
      <c r="I181" s="37">
        <f>ROUND(G181*H181,P4)</f>
        <v>0</v>
      </c>
      <c r="J181" s="35" t="s">
        <v>43</v>
      </c>
      <c r="O181" s="38">
        <f>I181*0.21</f>
        <v>0</v>
      </c>
      <c r="P181">
        <v>3</v>
      </c>
    </row>
    <row r="182" spans="1:16" ht="45" x14ac:dyDescent="0.25">
      <c r="A182" s="32" t="s">
        <v>44</v>
      </c>
      <c r="B182" s="39"/>
      <c r="C182" s="40"/>
      <c r="D182" s="40"/>
      <c r="E182" s="34" t="s">
        <v>290</v>
      </c>
      <c r="F182" s="40"/>
      <c r="G182" s="40"/>
      <c r="H182" s="40"/>
      <c r="I182" s="40"/>
      <c r="J182" s="41"/>
    </row>
    <row r="183" spans="1:16" x14ac:dyDescent="0.25">
      <c r="A183" s="32" t="s">
        <v>61</v>
      </c>
      <c r="B183" s="39"/>
      <c r="C183" s="40"/>
      <c r="D183" s="40"/>
      <c r="E183" s="42" t="s">
        <v>291</v>
      </c>
      <c r="F183" s="40"/>
      <c r="G183" s="40"/>
      <c r="H183" s="40"/>
      <c r="I183" s="40"/>
      <c r="J183" s="41"/>
    </row>
    <row r="184" spans="1:16" ht="30" x14ac:dyDescent="0.25">
      <c r="A184" s="32" t="s">
        <v>46</v>
      </c>
      <c r="B184" s="39"/>
      <c r="C184" s="40"/>
      <c r="D184" s="40"/>
      <c r="E184" s="34" t="s">
        <v>283</v>
      </c>
      <c r="F184" s="40"/>
      <c r="G184" s="40"/>
      <c r="H184" s="40"/>
      <c r="I184" s="40"/>
      <c r="J184" s="41"/>
    </row>
    <row r="185" spans="1:16" ht="30" x14ac:dyDescent="0.25">
      <c r="A185" s="32" t="s">
        <v>38</v>
      </c>
      <c r="B185" s="32">
        <v>45</v>
      </c>
      <c r="C185" s="33" t="s">
        <v>292</v>
      </c>
      <c r="D185" s="32" t="s">
        <v>40</v>
      </c>
      <c r="E185" s="34" t="s">
        <v>293</v>
      </c>
      <c r="F185" s="35" t="s">
        <v>137</v>
      </c>
      <c r="G185" s="36">
        <v>38.75</v>
      </c>
      <c r="H185" s="37">
        <v>0</v>
      </c>
      <c r="I185" s="37">
        <f>ROUND(G185*H185,P4)</f>
        <v>0</v>
      </c>
      <c r="J185" s="35" t="s">
        <v>43</v>
      </c>
      <c r="O185" s="38">
        <f>I185*0.21</f>
        <v>0</v>
      </c>
      <c r="P185">
        <v>3</v>
      </c>
    </row>
    <row r="186" spans="1:16" x14ac:dyDescent="0.25">
      <c r="A186" s="32" t="s">
        <v>44</v>
      </c>
      <c r="B186" s="39"/>
      <c r="C186" s="40"/>
      <c r="D186" s="40"/>
      <c r="E186" s="34" t="s">
        <v>294</v>
      </c>
      <c r="F186" s="40"/>
      <c r="G186" s="40"/>
      <c r="H186" s="40"/>
      <c r="I186" s="40"/>
      <c r="J186" s="41"/>
    </row>
    <row r="187" spans="1:16" x14ac:dyDescent="0.25">
      <c r="A187" s="32" t="s">
        <v>61</v>
      </c>
      <c r="B187" s="39"/>
      <c r="C187" s="40"/>
      <c r="D187" s="40"/>
      <c r="E187" s="42" t="s">
        <v>295</v>
      </c>
      <c r="F187" s="40"/>
      <c r="G187" s="40"/>
      <c r="H187" s="40"/>
      <c r="I187" s="40"/>
      <c r="J187" s="41"/>
    </row>
    <row r="188" spans="1:16" ht="60" x14ac:dyDescent="0.25">
      <c r="A188" s="32" t="s">
        <v>46</v>
      </c>
      <c r="B188" s="39"/>
      <c r="C188" s="40"/>
      <c r="D188" s="40"/>
      <c r="E188" s="34" t="s">
        <v>296</v>
      </c>
      <c r="F188" s="40"/>
      <c r="G188" s="40"/>
      <c r="H188" s="40"/>
      <c r="I188" s="40"/>
      <c r="J188" s="41"/>
    </row>
    <row r="189" spans="1:16" ht="30" x14ac:dyDescent="0.25">
      <c r="A189" s="32" t="s">
        <v>38</v>
      </c>
      <c r="B189" s="32">
        <v>46</v>
      </c>
      <c r="C189" s="33" t="s">
        <v>297</v>
      </c>
      <c r="D189" s="32"/>
      <c r="E189" s="34" t="s">
        <v>298</v>
      </c>
      <c r="F189" s="35" t="s">
        <v>119</v>
      </c>
      <c r="G189" s="36">
        <v>27.5</v>
      </c>
      <c r="H189" s="37">
        <v>0</v>
      </c>
      <c r="I189" s="37">
        <f>ROUND(G189*H189,P4)</f>
        <v>0</v>
      </c>
      <c r="J189" s="35" t="s">
        <v>43</v>
      </c>
      <c r="O189" s="38">
        <f>I189*0.21</f>
        <v>0</v>
      </c>
      <c r="P189">
        <v>3</v>
      </c>
    </row>
    <row r="190" spans="1:16" x14ac:dyDescent="0.25">
      <c r="A190" s="32" t="s">
        <v>44</v>
      </c>
      <c r="B190" s="39"/>
      <c r="C190" s="40"/>
      <c r="D190" s="40"/>
      <c r="E190" s="34" t="s">
        <v>299</v>
      </c>
      <c r="F190" s="40"/>
      <c r="G190" s="40"/>
      <c r="H190" s="40"/>
      <c r="I190" s="40"/>
      <c r="J190" s="41"/>
    </row>
    <row r="191" spans="1:16" x14ac:dyDescent="0.25">
      <c r="A191" s="32" t="s">
        <v>61</v>
      </c>
      <c r="B191" s="39"/>
      <c r="C191" s="40"/>
      <c r="D191" s="40"/>
      <c r="E191" s="47" t="s">
        <v>40</v>
      </c>
      <c r="F191" s="40"/>
      <c r="G191" s="40"/>
      <c r="H191" s="40"/>
      <c r="I191" s="40"/>
      <c r="J191" s="41"/>
    </row>
    <row r="192" spans="1:16" ht="60" x14ac:dyDescent="0.25">
      <c r="A192" s="32" t="s">
        <v>46</v>
      </c>
      <c r="B192" s="39"/>
      <c r="C192" s="40"/>
      <c r="D192" s="40"/>
      <c r="E192" s="34" t="s">
        <v>300</v>
      </c>
      <c r="F192" s="40"/>
      <c r="G192" s="40"/>
      <c r="H192" s="40"/>
      <c r="I192" s="40"/>
      <c r="J192" s="41"/>
    </row>
    <row r="193" spans="1:16" ht="30" x14ac:dyDescent="0.25">
      <c r="A193" s="32" t="s">
        <v>38</v>
      </c>
      <c r="B193" s="32">
        <v>47</v>
      </c>
      <c r="C193" s="33" t="s">
        <v>301</v>
      </c>
      <c r="D193" s="32"/>
      <c r="E193" s="34" t="s">
        <v>302</v>
      </c>
      <c r="F193" s="35" t="s">
        <v>119</v>
      </c>
      <c r="G193" s="36">
        <v>87</v>
      </c>
      <c r="H193" s="37">
        <v>0</v>
      </c>
      <c r="I193" s="37">
        <f>ROUND(G193*H193,P4)</f>
        <v>0</v>
      </c>
      <c r="J193" s="35" t="s">
        <v>43</v>
      </c>
      <c r="O193" s="38">
        <f>I193*0.21</f>
        <v>0</v>
      </c>
      <c r="P193">
        <v>3</v>
      </c>
    </row>
    <row r="194" spans="1:16" ht="30" x14ac:dyDescent="0.25">
      <c r="A194" s="32" t="s">
        <v>44</v>
      </c>
      <c r="B194" s="39"/>
      <c r="C194" s="40"/>
      <c r="D194" s="40"/>
      <c r="E194" s="34" t="s">
        <v>303</v>
      </c>
      <c r="F194" s="40"/>
      <c r="G194" s="40"/>
      <c r="H194" s="40"/>
      <c r="I194" s="40"/>
      <c r="J194" s="41"/>
    </row>
    <row r="195" spans="1:16" ht="45" x14ac:dyDescent="0.25">
      <c r="A195" s="32" t="s">
        <v>61</v>
      </c>
      <c r="B195" s="39"/>
      <c r="C195" s="40"/>
      <c r="D195" s="40"/>
      <c r="E195" s="42" t="s">
        <v>304</v>
      </c>
      <c r="F195" s="40"/>
      <c r="G195" s="40"/>
      <c r="H195" s="40"/>
      <c r="I195" s="40"/>
      <c r="J195" s="41"/>
    </row>
    <row r="196" spans="1:16" ht="60" x14ac:dyDescent="0.25">
      <c r="A196" s="32" t="s">
        <v>46</v>
      </c>
      <c r="B196" s="39"/>
      <c r="C196" s="40"/>
      <c r="D196" s="40"/>
      <c r="E196" s="34" t="s">
        <v>300</v>
      </c>
      <c r="F196" s="40"/>
      <c r="G196" s="40"/>
      <c r="H196" s="40"/>
      <c r="I196" s="40"/>
      <c r="J196" s="41"/>
    </row>
    <row r="197" spans="1:16" x14ac:dyDescent="0.25">
      <c r="A197" s="32" t="s">
        <v>38</v>
      </c>
      <c r="B197" s="32">
        <v>48</v>
      </c>
      <c r="C197" s="33" t="s">
        <v>305</v>
      </c>
      <c r="D197" s="32" t="s">
        <v>40</v>
      </c>
      <c r="E197" s="34" t="s">
        <v>306</v>
      </c>
      <c r="F197" s="35" t="s">
        <v>119</v>
      </c>
      <c r="G197" s="36">
        <v>3</v>
      </c>
      <c r="H197" s="37">
        <v>0</v>
      </c>
      <c r="I197" s="37">
        <f>ROUND(G197*H197,P4)</f>
        <v>0</v>
      </c>
      <c r="J197" s="35" t="s">
        <v>43</v>
      </c>
      <c r="O197" s="38">
        <f>I197*0.21</f>
        <v>0</v>
      </c>
      <c r="P197">
        <v>3</v>
      </c>
    </row>
    <row r="198" spans="1:16" x14ac:dyDescent="0.25">
      <c r="A198" s="32" t="s">
        <v>44</v>
      </c>
      <c r="B198" s="39"/>
      <c r="C198" s="40"/>
      <c r="D198" s="40"/>
      <c r="E198" s="34" t="s">
        <v>307</v>
      </c>
      <c r="F198" s="40"/>
      <c r="G198" s="40"/>
      <c r="H198" s="40"/>
      <c r="I198" s="40"/>
      <c r="J198" s="41"/>
    </row>
    <row r="199" spans="1:16" ht="45" x14ac:dyDescent="0.25">
      <c r="A199" s="32" t="s">
        <v>46</v>
      </c>
      <c r="B199" s="39"/>
      <c r="C199" s="40"/>
      <c r="D199" s="40"/>
      <c r="E199" s="34" t="s">
        <v>308</v>
      </c>
      <c r="F199" s="40"/>
      <c r="G199" s="40"/>
      <c r="H199" s="40"/>
      <c r="I199" s="40"/>
      <c r="J199" s="41"/>
    </row>
    <row r="200" spans="1:16" x14ac:dyDescent="0.25">
      <c r="A200" s="32" t="s">
        <v>38</v>
      </c>
      <c r="B200" s="32">
        <v>49</v>
      </c>
      <c r="C200" s="33" t="s">
        <v>309</v>
      </c>
      <c r="D200" s="32" t="s">
        <v>40</v>
      </c>
      <c r="E200" s="34" t="s">
        <v>310</v>
      </c>
      <c r="F200" s="35" t="s">
        <v>119</v>
      </c>
      <c r="G200" s="36">
        <v>153</v>
      </c>
      <c r="H200" s="37">
        <v>0</v>
      </c>
      <c r="I200" s="37">
        <f>ROUND(G200*H200,P4)</f>
        <v>0</v>
      </c>
      <c r="J200" s="35" t="s">
        <v>43</v>
      </c>
      <c r="O200" s="38">
        <f>I200*0.21</f>
        <v>0</v>
      </c>
      <c r="P200">
        <v>3</v>
      </c>
    </row>
    <row r="201" spans="1:16" x14ac:dyDescent="0.25">
      <c r="A201" s="32" t="s">
        <v>44</v>
      </c>
      <c r="B201" s="39"/>
      <c r="C201" s="40"/>
      <c r="D201" s="40"/>
      <c r="E201" s="34" t="s">
        <v>311</v>
      </c>
      <c r="F201" s="40"/>
      <c r="G201" s="40"/>
      <c r="H201" s="40"/>
      <c r="I201" s="40"/>
      <c r="J201" s="41"/>
    </row>
    <row r="202" spans="1:16" ht="45" x14ac:dyDescent="0.25">
      <c r="A202" s="32" t="s">
        <v>61</v>
      </c>
      <c r="B202" s="39"/>
      <c r="C202" s="40"/>
      <c r="D202" s="40"/>
      <c r="E202" s="42" t="s">
        <v>265</v>
      </c>
      <c r="F202" s="40"/>
      <c r="G202" s="40"/>
      <c r="H202" s="40"/>
      <c r="I202" s="40"/>
      <c r="J202" s="41"/>
    </row>
    <row r="203" spans="1:16" ht="30" x14ac:dyDescent="0.25">
      <c r="A203" s="32" t="s">
        <v>46</v>
      </c>
      <c r="B203" s="39"/>
      <c r="C203" s="40"/>
      <c r="D203" s="40"/>
      <c r="E203" s="34" t="s">
        <v>312</v>
      </c>
      <c r="F203" s="40"/>
      <c r="G203" s="40"/>
      <c r="H203" s="40"/>
      <c r="I203" s="40"/>
      <c r="J203" s="41"/>
    </row>
    <row r="204" spans="1:16" x14ac:dyDescent="0.25">
      <c r="A204" s="32" t="s">
        <v>38</v>
      </c>
      <c r="B204" s="32">
        <v>50</v>
      </c>
      <c r="C204" s="33" t="s">
        <v>313</v>
      </c>
      <c r="D204" s="32" t="s">
        <v>40</v>
      </c>
      <c r="E204" s="34" t="s">
        <v>314</v>
      </c>
      <c r="F204" s="35" t="s">
        <v>119</v>
      </c>
      <c r="G204" s="36">
        <v>32</v>
      </c>
      <c r="H204" s="37">
        <v>0</v>
      </c>
      <c r="I204" s="37">
        <f>ROUND(G204*H204,P4)</f>
        <v>0</v>
      </c>
      <c r="J204" s="35" t="s">
        <v>43</v>
      </c>
      <c r="O204" s="38">
        <f>I204*0.21</f>
        <v>0</v>
      </c>
      <c r="P204">
        <v>3</v>
      </c>
    </row>
    <row r="205" spans="1:16" x14ac:dyDescent="0.25">
      <c r="A205" s="32" t="s">
        <v>44</v>
      </c>
      <c r="B205" s="39"/>
      <c r="C205" s="40"/>
      <c r="D205" s="40"/>
      <c r="E205" s="34" t="s">
        <v>315</v>
      </c>
      <c r="F205" s="40"/>
      <c r="G205" s="40"/>
      <c r="H205" s="40"/>
      <c r="I205" s="40"/>
      <c r="J205" s="41"/>
    </row>
    <row r="206" spans="1:16" x14ac:dyDescent="0.25">
      <c r="A206" s="32" t="s">
        <v>61</v>
      </c>
      <c r="B206" s="39"/>
      <c r="C206" s="40"/>
      <c r="D206" s="40"/>
      <c r="E206" s="42" t="s">
        <v>316</v>
      </c>
      <c r="F206" s="40"/>
      <c r="G206" s="40"/>
      <c r="H206" s="40"/>
      <c r="I206" s="40"/>
      <c r="J206" s="41"/>
    </row>
    <row r="207" spans="1:16" ht="30" x14ac:dyDescent="0.25">
      <c r="A207" s="32" t="s">
        <v>46</v>
      </c>
      <c r="B207" s="44"/>
      <c r="C207" s="45"/>
      <c r="D207" s="45"/>
      <c r="E207" s="34" t="s">
        <v>312</v>
      </c>
      <c r="F207" s="45"/>
      <c r="G207" s="45"/>
      <c r="H207" s="45"/>
      <c r="I207" s="45"/>
      <c r="J207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28.2851562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 spans="1:16" x14ac:dyDescent="0.25">
      <c r="A3" s="3" t="s">
        <v>18</v>
      </c>
      <c r="B3" s="18" t="s">
        <v>19</v>
      </c>
      <c r="C3" s="50" t="s">
        <v>20</v>
      </c>
      <c r="D3" s="51"/>
      <c r="E3" s="19" t="s">
        <v>21</v>
      </c>
      <c r="F3" s="15"/>
      <c r="G3" s="15"/>
      <c r="H3" s="20" t="s">
        <v>15</v>
      </c>
      <c r="I3" s="21">
        <f>SUMIFS(I8:I14,A8:A14,"SD")</f>
        <v>0</v>
      </c>
      <c r="J3" s="17"/>
      <c r="O3">
        <v>0</v>
      </c>
      <c r="P3">
        <v>2</v>
      </c>
    </row>
    <row r="4" spans="1:16" x14ac:dyDescent="0.25">
      <c r="A4" s="3" t="s">
        <v>22</v>
      </c>
      <c r="B4" s="18" t="s">
        <v>23</v>
      </c>
      <c r="C4" s="50" t="s">
        <v>15</v>
      </c>
      <c r="D4" s="51"/>
      <c r="E4" s="19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2" t="s">
        <v>24</v>
      </c>
      <c r="B5" s="53" t="s">
        <v>25</v>
      </c>
      <c r="C5" s="54" t="s">
        <v>26</v>
      </c>
      <c r="D5" s="54" t="s">
        <v>27</v>
      </c>
      <c r="E5" s="54" t="s">
        <v>28</v>
      </c>
      <c r="F5" s="54" t="s">
        <v>29</v>
      </c>
      <c r="G5" s="54" t="s">
        <v>30</v>
      </c>
      <c r="H5" s="54" t="s">
        <v>31</v>
      </c>
      <c r="I5" s="54"/>
      <c r="J5" s="55" t="s">
        <v>32</v>
      </c>
      <c r="O5">
        <v>0.21</v>
      </c>
    </row>
    <row r="6" spans="1:16" x14ac:dyDescent="0.25">
      <c r="A6" s="52"/>
      <c r="B6" s="53"/>
      <c r="C6" s="54"/>
      <c r="D6" s="54"/>
      <c r="E6" s="54"/>
      <c r="F6" s="54"/>
      <c r="G6" s="54"/>
      <c r="H6" s="6" t="s">
        <v>33</v>
      </c>
      <c r="I6" s="6" t="s">
        <v>34</v>
      </c>
      <c r="J6" s="55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35</v>
      </c>
      <c r="B8" s="27"/>
      <c r="C8" s="28" t="s">
        <v>36</v>
      </c>
      <c r="D8" s="29"/>
      <c r="E8" s="26" t="s">
        <v>37</v>
      </c>
      <c r="F8" s="29"/>
      <c r="G8" s="29"/>
      <c r="H8" s="29"/>
      <c r="I8" s="30">
        <f>SUMIFS(I9:I14,A9:A14,"P")</f>
        <v>0</v>
      </c>
      <c r="J8" s="31"/>
    </row>
    <row r="9" spans="1:16" x14ac:dyDescent="0.25">
      <c r="A9" s="32" t="s">
        <v>38</v>
      </c>
      <c r="B9" s="32">
        <v>1</v>
      </c>
      <c r="C9" s="33" t="s">
        <v>317</v>
      </c>
      <c r="D9" s="32" t="s">
        <v>40</v>
      </c>
      <c r="E9" s="34" t="s">
        <v>318</v>
      </c>
      <c r="F9" s="35" t="s">
        <v>42</v>
      </c>
      <c r="G9" s="36">
        <v>1</v>
      </c>
      <c r="H9" s="37">
        <v>0</v>
      </c>
      <c r="I9" s="37">
        <f>ROUND(G9*H9,P4)</f>
        <v>0</v>
      </c>
      <c r="J9" s="35" t="s">
        <v>43</v>
      </c>
      <c r="O9" s="38">
        <f>I9*0.21</f>
        <v>0</v>
      </c>
      <c r="P9">
        <v>3</v>
      </c>
    </row>
    <row r="10" spans="1:16" ht="30" x14ac:dyDescent="0.25">
      <c r="A10" s="32" t="s">
        <v>44</v>
      </c>
      <c r="B10" s="39"/>
      <c r="C10" s="40"/>
      <c r="D10" s="40"/>
      <c r="E10" s="34" t="s">
        <v>319</v>
      </c>
      <c r="F10" s="40"/>
      <c r="G10" s="40"/>
      <c r="H10" s="40"/>
      <c r="I10" s="40"/>
      <c r="J10" s="41"/>
    </row>
    <row r="11" spans="1:16" ht="30" x14ac:dyDescent="0.25">
      <c r="A11" s="32" t="s">
        <v>46</v>
      </c>
      <c r="B11" s="39"/>
      <c r="C11" s="40"/>
      <c r="D11" s="40"/>
      <c r="E11" s="34" t="s">
        <v>52</v>
      </c>
      <c r="F11" s="40"/>
      <c r="G11" s="40"/>
      <c r="H11" s="40"/>
      <c r="I11" s="40"/>
      <c r="J11" s="41"/>
    </row>
    <row r="12" spans="1:16" x14ac:dyDescent="0.25">
      <c r="A12" s="32" t="s">
        <v>38</v>
      </c>
      <c r="B12" s="32">
        <v>2</v>
      </c>
      <c r="C12" s="33" t="s">
        <v>320</v>
      </c>
      <c r="D12" s="32" t="s">
        <v>40</v>
      </c>
      <c r="E12" s="34" t="s">
        <v>321</v>
      </c>
      <c r="F12" s="35" t="s">
        <v>42</v>
      </c>
      <c r="G12" s="36">
        <v>1</v>
      </c>
      <c r="H12" s="37">
        <v>0</v>
      </c>
      <c r="I12" s="37">
        <f>ROUND(G12*H12,P4)</f>
        <v>0</v>
      </c>
      <c r="J12" s="35" t="s">
        <v>43</v>
      </c>
      <c r="O12" s="38">
        <f>I12*0.21</f>
        <v>0</v>
      </c>
      <c r="P12">
        <v>3</v>
      </c>
    </row>
    <row r="13" spans="1:16" ht="60" x14ac:dyDescent="0.25">
      <c r="A13" s="32" t="s">
        <v>44</v>
      </c>
      <c r="B13" s="39"/>
      <c r="C13" s="40"/>
      <c r="D13" s="40"/>
      <c r="E13" s="34" t="s">
        <v>322</v>
      </c>
      <c r="F13" s="40"/>
      <c r="G13" s="40"/>
      <c r="H13" s="40"/>
      <c r="I13" s="40"/>
      <c r="J13" s="41"/>
    </row>
    <row r="14" spans="1:16" ht="30" x14ac:dyDescent="0.25">
      <c r="A14" s="32" t="s">
        <v>46</v>
      </c>
      <c r="B14" s="44"/>
      <c r="C14" s="45"/>
      <c r="D14" s="45"/>
      <c r="E14" s="34" t="s">
        <v>52</v>
      </c>
      <c r="F14" s="45"/>
      <c r="G14" s="45"/>
      <c r="H14" s="45"/>
      <c r="I14" s="45"/>
      <c r="J14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SO 001</vt:lpstr>
      <vt:lpstr>SO 101</vt:lpstr>
      <vt:lpstr>SO 901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Havlíková</dc:creator>
  <cp:lastModifiedBy>SilProl_JL</cp:lastModifiedBy>
  <cp:lastPrinted>2025-04-25T15:32:19Z</cp:lastPrinted>
  <dcterms:created xsi:type="dcterms:W3CDTF">2025-04-23T18:07:37Z</dcterms:created>
  <dcterms:modified xsi:type="dcterms:W3CDTF">2025-04-25T15:32:21Z</dcterms:modified>
</cp:coreProperties>
</file>